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lucapiras/Documents/Università/Didattica/Miei Corsi/Lezioni/Fogli Excel Triennale/Fogli Sanneris/"/>
    </mc:Choice>
  </mc:AlternateContent>
  <xr:revisionPtr revIDLastSave="0" documentId="8_{1B0613C9-69EA-A845-B62D-06303084EA89}" xr6:coauthVersionLast="45" xr6:coauthVersionMax="45" xr10:uidLastSave="{00000000-0000-0000-0000-000000000000}"/>
  <bookViews>
    <workbookView xWindow="0" yWindow="460" windowWidth="24200" windowHeight="15120" tabRatio="731" activeTab="3" xr2:uid="{00000000-000D-0000-FFFF-FFFF00000000}"/>
  </bookViews>
  <sheets>
    <sheet name="1 CE" sheetId="3" r:id="rId1"/>
    <sheet name="1 SP" sheetId="2" r:id="rId2"/>
    <sheet name="2 Riclassif. C.E." sheetId="12" r:id="rId3"/>
    <sheet name="2 Riclassific. S.P." sheetId="13" r:id="rId4"/>
  </sheets>
  <externalReferences>
    <externalReference r:id="rId5"/>
  </externalReferences>
  <definedNames>
    <definedName name="anno_Prec">[1]Configurazione!$M$1</definedName>
    <definedName name="anno_Rif">[1]Configurazione!$K$1</definedName>
    <definedName name="firstItemRow" localSheetId="0">'1 CE'!#REF!</definedName>
    <definedName name="nomeFoglio" localSheetId="0">'1 CE'!#REF!</definedName>
    <definedName name="prefix" localSheetId="2">'1 CE'!#REF!</definedName>
    <definedName name="prefix" localSheetId="3">'1 CE'!#REF!</definedName>
    <definedName name="prefix">'1 CE'!#REF!</definedName>
    <definedName name="prospettiRng">[1]Impostazioni!$A$20:$J$52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0" i="13" l="1"/>
  <c r="F150" i="13"/>
  <c r="E150" i="13"/>
  <c r="D150" i="13"/>
  <c r="C150" i="13"/>
  <c r="B150" i="13"/>
  <c r="G149" i="13"/>
  <c r="F149" i="13"/>
  <c r="E149" i="13"/>
  <c r="D149" i="13"/>
  <c r="C149" i="13"/>
  <c r="B149" i="13"/>
  <c r="G146" i="13"/>
  <c r="F146" i="13"/>
  <c r="E146" i="13"/>
  <c r="D146" i="13"/>
  <c r="C146" i="13"/>
  <c r="B146" i="13"/>
  <c r="G145" i="13"/>
  <c r="F145" i="13"/>
  <c r="E145" i="13"/>
  <c r="D145" i="13"/>
  <c r="C145" i="13"/>
  <c r="B145" i="13"/>
  <c r="G144" i="13"/>
  <c r="F144" i="13"/>
  <c r="E144" i="13"/>
  <c r="D144" i="13"/>
  <c r="C144" i="13"/>
  <c r="B144" i="13"/>
  <c r="G143" i="13"/>
  <c r="F143" i="13"/>
  <c r="E143" i="13"/>
  <c r="D143" i="13"/>
  <c r="C143" i="13"/>
  <c r="B143" i="13"/>
  <c r="G141" i="13"/>
  <c r="F141" i="13"/>
  <c r="E141" i="13"/>
  <c r="D141" i="13"/>
  <c r="C141" i="13"/>
  <c r="B141" i="13"/>
  <c r="G140" i="13"/>
  <c r="F140" i="13"/>
  <c r="E140" i="13"/>
  <c r="D140" i="13"/>
  <c r="C140" i="13"/>
  <c r="B140" i="13"/>
  <c r="G139" i="13"/>
  <c r="F139" i="13"/>
  <c r="E139" i="13"/>
  <c r="D139" i="13"/>
  <c r="C139" i="13"/>
  <c r="B139" i="13"/>
  <c r="G138" i="13"/>
  <c r="F138" i="13"/>
  <c r="E138" i="13"/>
  <c r="D138" i="13"/>
  <c r="C138" i="13"/>
  <c r="B138" i="13"/>
  <c r="G137" i="13"/>
  <c r="F137" i="13"/>
  <c r="E137" i="13"/>
  <c r="D137" i="13"/>
  <c r="C137" i="13"/>
  <c r="B137" i="13"/>
  <c r="G134" i="13"/>
  <c r="F134" i="13"/>
  <c r="E134" i="13"/>
  <c r="D134" i="13"/>
  <c r="C134" i="13"/>
  <c r="B134" i="13"/>
  <c r="G133" i="13"/>
  <c r="F133" i="13"/>
  <c r="E133" i="13"/>
  <c r="D133" i="13"/>
  <c r="C133" i="13"/>
  <c r="B133" i="13"/>
  <c r="G132" i="13"/>
  <c r="F132" i="13"/>
  <c r="E132" i="13"/>
  <c r="D132" i="13"/>
  <c r="C132" i="13"/>
  <c r="B132" i="13"/>
  <c r="G131" i="13"/>
  <c r="F131" i="13"/>
  <c r="E131" i="13"/>
  <c r="D131" i="13"/>
  <c r="C131" i="13"/>
  <c r="B131" i="13"/>
  <c r="G129" i="13"/>
  <c r="F129" i="13"/>
  <c r="E129" i="13"/>
  <c r="D129" i="13"/>
  <c r="C129" i="13"/>
  <c r="B129" i="13"/>
  <c r="G128" i="13"/>
  <c r="F128" i="13"/>
  <c r="E128" i="13"/>
  <c r="D128" i="13"/>
  <c r="C128" i="13"/>
  <c r="B128" i="13"/>
  <c r="G127" i="13"/>
  <c r="F127" i="13"/>
  <c r="E127" i="13"/>
  <c r="D127" i="13"/>
  <c r="C127" i="13"/>
  <c r="B127" i="13"/>
  <c r="G126" i="13"/>
  <c r="F126" i="13"/>
  <c r="E126" i="13"/>
  <c r="D126" i="13"/>
  <c r="C126" i="13"/>
  <c r="B126" i="13"/>
  <c r="G117" i="13"/>
  <c r="F117" i="13"/>
  <c r="E117" i="13"/>
  <c r="D117" i="13"/>
  <c r="C117" i="13"/>
  <c r="B117" i="13"/>
  <c r="G116" i="13"/>
  <c r="F116" i="13"/>
  <c r="E116" i="13"/>
  <c r="E114" i="13" s="1"/>
  <c r="D116" i="13"/>
  <c r="D114" i="13" s="1"/>
  <c r="C116" i="13"/>
  <c r="B116" i="13"/>
  <c r="G115" i="13"/>
  <c r="F115" i="13"/>
  <c r="E115" i="13"/>
  <c r="D115" i="13"/>
  <c r="C115" i="13"/>
  <c r="B115" i="13"/>
  <c r="G108" i="13"/>
  <c r="F108" i="13"/>
  <c r="E108" i="13"/>
  <c r="D108" i="13"/>
  <c r="C108" i="13"/>
  <c r="B108" i="13"/>
  <c r="G107" i="13"/>
  <c r="G105" i="13" s="1"/>
  <c r="F107" i="13"/>
  <c r="E107" i="13"/>
  <c r="D107" i="13"/>
  <c r="C107" i="13"/>
  <c r="B107" i="13"/>
  <c r="G106" i="13"/>
  <c r="F106" i="13"/>
  <c r="F105" i="13" s="1"/>
  <c r="E106" i="13"/>
  <c r="D106" i="13"/>
  <c r="C106" i="13"/>
  <c r="B106" i="13"/>
  <c r="G103" i="13"/>
  <c r="F103" i="13"/>
  <c r="E103" i="13"/>
  <c r="D103" i="13"/>
  <c r="C103" i="13"/>
  <c r="B103" i="13"/>
  <c r="G102" i="13"/>
  <c r="F102" i="13"/>
  <c r="E102" i="13"/>
  <c r="D102" i="13"/>
  <c r="C102" i="13"/>
  <c r="B102" i="13"/>
  <c r="G101" i="13"/>
  <c r="F101" i="13"/>
  <c r="E101" i="13"/>
  <c r="D101" i="13"/>
  <c r="C101" i="13"/>
  <c r="B101" i="13"/>
  <c r="G100" i="13"/>
  <c r="F100" i="13"/>
  <c r="E100" i="13"/>
  <c r="D100" i="13"/>
  <c r="C100" i="13"/>
  <c r="B100" i="13"/>
  <c r="G95" i="13"/>
  <c r="F95" i="13"/>
  <c r="E95" i="13"/>
  <c r="D95" i="13"/>
  <c r="C95" i="13"/>
  <c r="B95" i="13"/>
  <c r="B93" i="13" s="1"/>
  <c r="G94" i="13"/>
  <c r="F94" i="13"/>
  <c r="E94" i="13"/>
  <c r="D94" i="13"/>
  <c r="C94" i="13"/>
  <c r="B94" i="13"/>
  <c r="C93" i="13"/>
  <c r="G91" i="13"/>
  <c r="F91" i="13"/>
  <c r="E91" i="13"/>
  <c r="D91" i="13"/>
  <c r="C91" i="13"/>
  <c r="B91" i="13"/>
  <c r="G90" i="13"/>
  <c r="F90" i="13"/>
  <c r="E90" i="13"/>
  <c r="D90" i="13"/>
  <c r="C90" i="13"/>
  <c r="B90" i="13"/>
  <c r="G88" i="13"/>
  <c r="F88" i="13"/>
  <c r="E88" i="13"/>
  <c r="D88" i="13"/>
  <c r="C88" i="13"/>
  <c r="B88" i="13"/>
  <c r="G87" i="13"/>
  <c r="F87" i="13"/>
  <c r="E87" i="13"/>
  <c r="D87" i="13"/>
  <c r="C87" i="13"/>
  <c r="B87" i="13"/>
  <c r="G65" i="13"/>
  <c r="F65" i="13"/>
  <c r="E65" i="13"/>
  <c r="D65" i="13"/>
  <c r="C65" i="13"/>
  <c r="B65" i="13"/>
  <c r="G64" i="13"/>
  <c r="F64" i="13"/>
  <c r="E64" i="13"/>
  <c r="D64" i="13"/>
  <c r="C64" i="13"/>
  <c r="B64" i="13"/>
  <c r="G56" i="13"/>
  <c r="F56" i="13"/>
  <c r="E56" i="13"/>
  <c r="D56" i="13"/>
  <c r="C56" i="13"/>
  <c r="B56" i="13"/>
  <c r="G53" i="13"/>
  <c r="G52" i="13" s="1"/>
  <c r="F53" i="13"/>
  <c r="F52" i="13" s="1"/>
  <c r="E53" i="13"/>
  <c r="E52" i="13" s="1"/>
  <c r="D53" i="13"/>
  <c r="D52" i="13" s="1"/>
  <c r="C53" i="13"/>
  <c r="C52" i="13" s="1"/>
  <c r="B53" i="13"/>
  <c r="B52" i="13" s="1"/>
  <c r="G46" i="13"/>
  <c r="F46" i="13"/>
  <c r="E46" i="13"/>
  <c r="D46" i="13"/>
  <c r="C46" i="13"/>
  <c r="B4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G24" i="13"/>
  <c r="F24" i="13"/>
  <c r="E24" i="13"/>
  <c r="D24" i="13"/>
  <c r="C24" i="13"/>
  <c r="B24" i="13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D18" i="13"/>
  <c r="C18" i="13"/>
  <c r="B18" i="13"/>
  <c r="G15" i="13"/>
  <c r="F15" i="13"/>
  <c r="E15" i="13"/>
  <c r="D15" i="13"/>
  <c r="C15" i="13"/>
  <c r="B15" i="13"/>
  <c r="G14" i="13"/>
  <c r="F14" i="13"/>
  <c r="E14" i="13"/>
  <c r="D14" i="13"/>
  <c r="C14" i="13"/>
  <c r="B14" i="13"/>
  <c r="C1" i="13"/>
  <c r="D1" i="13" s="1"/>
  <c r="E1" i="13" s="1"/>
  <c r="F1" i="13" s="1"/>
  <c r="G1" i="13" s="1"/>
  <c r="G63" i="12"/>
  <c r="F63" i="12"/>
  <c r="E63" i="12"/>
  <c r="D63" i="12"/>
  <c r="C63" i="12"/>
  <c r="B63" i="12"/>
  <c r="G62" i="12"/>
  <c r="F62" i="12"/>
  <c r="E62" i="12"/>
  <c r="D62" i="12"/>
  <c r="C62" i="12"/>
  <c r="B62" i="12"/>
  <c r="G61" i="12"/>
  <c r="F61" i="12"/>
  <c r="E61" i="12"/>
  <c r="D61" i="12"/>
  <c r="C61" i="12"/>
  <c r="B61" i="12"/>
  <c r="G60" i="12"/>
  <c r="F60" i="12"/>
  <c r="E60" i="12"/>
  <c r="D60" i="12"/>
  <c r="C60" i="12"/>
  <c r="B60" i="12"/>
  <c r="G59" i="12"/>
  <c r="F59" i="12"/>
  <c r="E59" i="12"/>
  <c r="D59" i="12"/>
  <c r="C59" i="12"/>
  <c r="B59" i="12"/>
  <c r="G55" i="12"/>
  <c r="F55" i="12"/>
  <c r="E55" i="12"/>
  <c r="D55" i="12"/>
  <c r="C55" i="12"/>
  <c r="B55" i="12"/>
  <c r="G54" i="12"/>
  <c r="F54" i="12"/>
  <c r="E54" i="12"/>
  <c r="D54" i="12"/>
  <c r="C54" i="12"/>
  <c r="B54" i="12"/>
  <c r="G53" i="12"/>
  <c r="F53" i="12"/>
  <c r="E53" i="12"/>
  <c r="D53" i="12"/>
  <c r="C53" i="12"/>
  <c r="B53" i="12"/>
  <c r="G52" i="12"/>
  <c r="F52" i="12"/>
  <c r="E52" i="12"/>
  <c r="D52" i="12"/>
  <c r="C52" i="12"/>
  <c r="B52" i="12"/>
  <c r="G30" i="12"/>
  <c r="F30" i="12"/>
  <c r="E30" i="12"/>
  <c r="D30" i="12"/>
  <c r="C30" i="12"/>
  <c r="B30" i="12"/>
  <c r="G29" i="12"/>
  <c r="F29" i="12"/>
  <c r="E29" i="12"/>
  <c r="D29" i="12"/>
  <c r="C29" i="12"/>
  <c r="B29" i="12"/>
  <c r="G28" i="12"/>
  <c r="F28" i="12"/>
  <c r="E28" i="12"/>
  <c r="D28" i="12"/>
  <c r="C28" i="12"/>
  <c r="B28" i="12"/>
  <c r="G27" i="12"/>
  <c r="F27" i="12"/>
  <c r="E27" i="12"/>
  <c r="D27" i="12"/>
  <c r="C27" i="12"/>
  <c r="B27" i="12"/>
  <c r="B24" i="12" s="1"/>
  <c r="G26" i="12"/>
  <c r="F26" i="12"/>
  <c r="E26" i="12"/>
  <c r="D26" i="12"/>
  <c r="C26" i="12"/>
  <c r="B26" i="12"/>
  <c r="G25" i="12"/>
  <c r="G24" i="12" s="1"/>
  <c r="F25" i="12"/>
  <c r="E25" i="12"/>
  <c r="D25" i="12"/>
  <c r="C25" i="12"/>
  <c r="B25" i="12"/>
  <c r="G20" i="12"/>
  <c r="F20" i="12"/>
  <c r="E20" i="12"/>
  <c r="D20" i="12"/>
  <c r="C20" i="12"/>
  <c r="C18" i="12" s="1"/>
  <c r="B20" i="12"/>
  <c r="G19" i="12"/>
  <c r="F19" i="12"/>
  <c r="E19" i="12"/>
  <c r="D19" i="12"/>
  <c r="C19" i="12"/>
  <c r="B19" i="12"/>
  <c r="G18" i="12"/>
  <c r="G14" i="12"/>
  <c r="F14" i="12"/>
  <c r="E14" i="12"/>
  <c r="D14" i="12"/>
  <c r="C14" i="12"/>
  <c r="B14" i="12"/>
  <c r="B11" i="12" s="1"/>
  <c r="G13" i="12"/>
  <c r="G11" i="12" s="1"/>
  <c r="F13" i="12"/>
  <c r="E13" i="12"/>
  <c r="D13" i="12"/>
  <c r="B13" i="12"/>
  <c r="C12" i="12" s="1"/>
  <c r="C13" i="12" s="1"/>
  <c r="D11" i="12"/>
  <c r="G8" i="12"/>
  <c r="F8" i="12"/>
  <c r="E8" i="12"/>
  <c r="D8" i="12"/>
  <c r="C8" i="12"/>
  <c r="B8" i="12"/>
  <c r="B7" i="12"/>
  <c r="C6" i="12"/>
  <c r="C7" i="12" s="1"/>
  <c r="D6" i="12" s="1"/>
  <c r="C1" i="12"/>
  <c r="D1" i="12" s="1"/>
  <c r="E1" i="12" s="1"/>
  <c r="F1" i="12" s="1"/>
  <c r="G1" i="12" s="1"/>
  <c r="C58" i="12" l="1"/>
  <c r="E58" i="12"/>
  <c r="D105" i="13"/>
  <c r="F24" i="12"/>
  <c r="E105" i="13"/>
  <c r="E18" i="12"/>
  <c r="C11" i="12"/>
  <c r="F18" i="12"/>
  <c r="F11" i="12"/>
  <c r="C24" i="12"/>
  <c r="G58" i="12"/>
  <c r="D99" i="13"/>
  <c r="B105" i="13"/>
  <c r="E99" i="13"/>
  <c r="C105" i="13"/>
  <c r="F93" i="13"/>
  <c r="E17" i="13"/>
  <c r="C17" i="13"/>
  <c r="G93" i="13"/>
  <c r="G17" i="13"/>
  <c r="D17" i="13"/>
  <c r="B23" i="13"/>
  <c r="F23" i="13"/>
  <c r="D93" i="13"/>
  <c r="B99" i="13"/>
  <c r="F99" i="13"/>
  <c r="B114" i="13"/>
  <c r="F114" i="13"/>
  <c r="C13" i="13"/>
  <c r="G13" i="13"/>
  <c r="E13" i="13"/>
  <c r="E93" i="13"/>
  <c r="C99" i="13"/>
  <c r="G99" i="13"/>
  <c r="C114" i="13"/>
  <c r="G114" i="13"/>
  <c r="B13" i="13"/>
  <c r="F13" i="13"/>
  <c r="D13" i="13"/>
  <c r="E23" i="13"/>
  <c r="B17" i="13"/>
  <c r="F17" i="13"/>
  <c r="C23" i="13"/>
  <c r="G23" i="13"/>
  <c r="D23" i="13"/>
  <c r="E11" i="12"/>
  <c r="D18" i="12"/>
  <c r="B18" i="12"/>
  <c r="B58" i="12"/>
  <c r="F58" i="12"/>
  <c r="D58" i="12"/>
  <c r="D7" i="12"/>
  <c r="E6" i="12" s="1"/>
  <c r="D24" i="12"/>
  <c r="E24" i="12"/>
  <c r="E7" i="12" l="1"/>
  <c r="F6" i="12" s="1"/>
  <c r="F7" i="12" l="1"/>
  <c r="G6" i="12" s="1"/>
  <c r="G7" i="12" l="1"/>
  <c r="C436" i="2" l="1"/>
  <c r="C253" i="2"/>
  <c r="D253" i="2"/>
  <c r="E253" i="2" s="1"/>
  <c r="F253" i="2" s="1"/>
  <c r="G253" i="2" s="1"/>
  <c r="B259" i="2"/>
  <c r="C258" i="2" s="1"/>
  <c r="C259" i="2" s="1"/>
  <c r="D258" i="2" s="1"/>
  <c r="B260" i="2"/>
  <c r="C260" i="2"/>
  <c r="D260" i="2"/>
  <c r="E260" i="2"/>
  <c r="F260" i="2"/>
  <c r="G260" i="2"/>
  <c r="B265" i="2"/>
  <c r="C264" i="2" s="1"/>
  <c r="C265" i="2" s="1"/>
  <c r="D265" i="2"/>
  <c r="E265" i="2"/>
  <c r="F265" i="2"/>
  <c r="G265" i="2"/>
  <c r="B266" i="2"/>
  <c r="B263" i="2" s="1"/>
  <c r="C266" i="2"/>
  <c r="D266" i="2"/>
  <c r="E266" i="2"/>
  <c r="F266" i="2"/>
  <c r="G266" i="2"/>
  <c r="B271" i="2"/>
  <c r="C271" i="2"/>
  <c r="D271" i="2"/>
  <c r="D270" i="2" s="1"/>
  <c r="E271" i="2"/>
  <c r="F271" i="2"/>
  <c r="G271" i="2"/>
  <c r="B272" i="2"/>
  <c r="C272" i="2"/>
  <c r="D272" i="2"/>
  <c r="E272" i="2"/>
  <c r="F272" i="2"/>
  <c r="G272" i="2"/>
  <c r="B277" i="2"/>
  <c r="C277" i="2"/>
  <c r="D277" i="2"/>
  <c r="E277" i="2"/>
  <c r="F277" i="2"/>
  <c r="G277" i="2"/>
  <c r="B278" i="2"/>
  <c r="C278" i="2"/>
  <c r="D278" i="2"/>
  <c r="E278" i="2"/>
  <c r="F278" i="2"/>
  <c r="G278" i="2"/>
  <c r="B279" i="2"/>
  <c r="C279" i="2"/>
  <c r="D279" i="2"/>
  <c r="E279" i="2"/>
  <c r="F279" i="2"/>
  <c r="G279" i="2"/>
  <c r="B280" i="2"/>
  <c r="C280" i="2"/>
  <c r="D280" i="2"/>
  <c r="E280" i="2"/>
  <c r="F280" i="2"/>
  <c r="G280" i="2"/>
  <c r="B281" i="2"/>
  <c r="C281" i="2"/>
  <c r="D281" i="2"/>
  <c r="E281" i="2"/>
  <c r="F281" i="2"/>
  <c r="G281" i="2"/>
  <c r="B282" i="2"/>
  <c r="C282" i="2"/>
  <c r="D282" i="2"/>
  <c r="E282" i="2"/>
  <c r="F282" i="2"/>
  <c r="G282" i="2"/>
  <c r="B304" i="2"/>
  <c r="C304" i="2"/>
  <c r="D304" i="2"/>
  <c r="E304" i="2"/>
  <c r="F304" i="2"/>
  <c r="G304" i="2"/>
  <c r="B305" i="2"/>
  <c r="C305" i="2"/>
  <c r="D305" i="2"/>
  <c r="E305" i="2"/>
  <c r="F305" i="2"/>
  <c r="G305" i="2"/>
  <c r="B306" i="2"/>
  <c r="C306" i="2"/>
  <c r="D306" i="2"/>
  <c r="E306" i="2"/>
  <c r="F306" i="2"/>
  <c r="G306" i="2"/>
  <c r="B307" i="2"/>
  <c r="C307" i="2"/>
  <c r="D307" i="2"/>
  <c r="E307" i="2"/>
  <c r="F307" i="2"/>
  <c r="G307" i="2"/>
  <c r="B311" i="2"/>
  <c r="C311" i="2"/>
  <c r="D311" i="2"/>
  <c r="E311" i="2"/>
  <c r="F311" i="2"/>
  <c r="G311" i="2"/>
  <c r="B312" i="2"/>
  <c r="C312" i="2"/>
  <c r="D312" i="2"/>
  <c r="E312" i="2"/>
  <c r="F312" i="2"/>
  <c r="G312" i="2"/>
  <c r="B313" i="2"/>
  <c r="C313" i="2"/>
  <c r="D313" i="2"/>
  <c r="E313" i="2"/>
  <c r="F313" i="2"/>
  <c r="G313" i="2"/>
  <c r="B314" i="2"/>
  <c r="C314" i="2"/>
  <c r="D314" i="2"/>
  <c r="E314" i="2"/>
  <c r="F314" i="2"/>
  <c r="G314" i="2"/>
  <c r="B315" i="2"/>
  <c r="C315" i="2"/>
  <c r="D315" i="2"/>
  <c r="E315" i="2"/>
  <c r="F315" i="2"/>
  <c r="G315" i="2"/>
  <c r="B356" i="2"/>
  <c r="C356" i="2"/>
  <c r="D356" i="2"/>
  <c r="E356" i="2"/>
  <c r="F356" i="2"/>
  <c r="G356" i="2"/>
  <c r="B357" i="2"/>
  <c r="B355" i="2" s="1"/>
  <c r="C357" i="2"/>
  <c r="D357" i="2"/>
  <c r="E357" i="2"/>
  <c r="F357" i="2"/>
  <c r="G357" i="2"/>
  <c r="B360" i="2"/>
  <c r="C360" i="2"/>
  <c r="D360" i="2"/>
  <c r="E360" i="2"/>
  <c r="F360" i="2"/>
  <c r="G360" i="2"/>
  <c r="B361" i="2"/>
  <c r="C361" i="2"/>
  <c r="D361" i="2"/>
  <c r="E361" i="2"/>
  <c r="F361" i="2"/>
  <c r="G361" i="2"/>
  <c r="B362" i="2"/>
  <c r="C362" i="2"/>
  <c r="D362" i="2"/>
  <c r="E362" i="2"/>
  <c r="F362" i="2"/>
  <c r="G362" i="2"/>
  <c r="B363" i="2"/>
  <c r="C363" i="2"/>
  <c r="D363" i="2"/>
  <c r="E363" i="2"/>
  <c r="F363" i="2"/>
  <c r="G363" i="2"/>
  <c r="B366" i="2"/>
  <c r="C366" i="2"/>
  <c r="D366" i="2"/>
  <c r="E366" i="2"/>
  <c r="F366" i="2"/>
  <c r="G366" i="2"/>
  <c r="B367" i="2"/>
  <c r="C367" i="2"/>
  <c r="D367" i="2"/>
  <c r="E367" i="2"/>
  <c r="F367" i="2"/>
  <c r="G367" i="2"/>
  <c r="B368" i="2"/>
  <c r="C368" i="2"/>
  <c r="D368" i="2"/>
  <c r="E368" i="2"/>
  <c r="F368" i="2"/>
  <c r="G368" i="2"/>
  <c r="B384" i="2"/>
  <c r="C384" i="2"/>
  <c r="D384" i="2"/>
  <c r="E384" i="2"/>
  <c r="F384" i="2"/>
  <c r="G384" i="2"/>
  <c r="B391" i="2"/>
  <c r="B390" i="2" s="1"/>
  <c r="C391" i="2"/>
  <c r="C390" i="2" s="1"/>
  <c r="D391" i="2"/>
  <c r="D390" i="2" s="1"/>
  <c r="E391" i="2"/>
  <c r="E390" i="2" s="1"/>
  <c r="F391" i="2"/>
  <c r="F390" i="2" s="1"/>
  <c r="G391" i="2"/>
  <c r="G390" i="2" s="1"/>
  <c r="B394" i="2"/>
  <c r="C394" i="2"/>
  <c r="D394" i="2"/>
  <c r="E394" i="2"/>
  <c r="F394" i="2"/>
  <c r="G394" i="2"/>
  <c r="B401" i="2"/>
  <c r="C401" i="2"/>
  <c r="D401" i="2"/>
  <c r="E401" i="2"/>
  <c r="F401" i="2"/>
  <c r="G401" i="2"/>
  <c r="B402" i="2"/>
  <c r="C402" i="2"/>
  <c r="D402" i="2"/>
  <c r="E402" i="2"/>
  <c r="F402" i="2"/>
  <c r="G402" i="2"/>
  <c r="C424" i="2"/>
  <c r="D424" i="2"/>
  <c r="E424" i="2"/>
  <c r="F424" i="2"/>
  <c r="G424" i="2"/>
  <c r="C425" i="2"/>
  <c r="D425" i="2"/>
  <c r="E425" i="2"/>
  <c r="F425" i="2"/>
  <c r="G425" i="2"/>
  <c r="C427" i="2"/>
  <c r="D427" i="2"/>
  <c r="E427" i="2"/>
  <c r="F427" i="2"/>
  <c r="G427" i="2"/>
  <c r="D436" i="2"/>
  <c r="E436" i="2"/>
  <c r="F436" i="2"/>
  <c r="G436" i="2"/>
  <c r="C472" i="2"/>
  <c r="D472" i="2"/>
  <c r="E472" i="2"/>
  <c r="F472" i="2"/>
  <c r="G472" i="2"/>
  <c r="C473" i="2"/>
  <c r="D473" i="2"/>
  <c r="E473" i="2"/>
  <c r="F473" i="2"/>
  <c r="G473" i="2"/>
  <c r="C474" i="2"/>
  <c r="D474" i="2"/>
  <c r="E474" i="2"/>
  <c r="F474" i="2"/>
  <c r="G474" i="2"/>
  <c r="A483" i="2"/>
  <c r="A484" i="2"/>
  <c r="B491" i="2"/>
  <c r="C496" i="2"/>
  <c r="D496" i="2"/>
  <c r="E496" i="2"/>
  <c r="F496" i="2"/>
  <c r="G496" i="2"/>
  <c r="C497" i="2"/>
  <c r="D497" i="2"/>
  <c r="E497" i="2"/>
  <c r="F497" i="2"/>
  <c r="G497" i="2"/>
  <c r="C525" i="2"/>
  <c r="D525" i="2"/>
  <c r="E525" i="2"/>
  <c r="F525" i="2"/>
  <c r="G525" i="2"/>
  <c r="C526" i="2"/>
  <c r="D526" i="2"/>
  <c r="E526" i="2"/>
  <c r="F526" i="2"/>
  <c r="G526" i="2"/>
  <c r="C527" i="2"/>
  <c r="D527" i="2"/>
  <c r="E527" i="2"/>
  <c r="F527" i="2"/>
  <c r="G527" i="2"/>
  <c r="A537" i="2"/>
  <c r="A538" i="2"/>
  <c r="F270" i="2" l="1"/>
  <c r="F355" i="2"/>
  <c r="B270" i="2"/>
  <c r="E270" i="2"/>
  <c r="G270" i="2"/>
  <c r="C270" i="2"/>
  <c r="C263" i="2"/>
  <c r="F310" i="2"/>
  <c r="B310" i="2"/>
  <c r="E365" i="2"/>
  <c r="E355" i="2"/>
  <c r="G310" i="2"/>
  <c r="C310" i="2"/>
  <c r="E310" i="2"/>
  <c r="D276" i="2"/>
  <c r="F276" i="2"/>
  <c r="B276" i="2"/>
  <c r="F263" i="2"/>
  <c r="D310" i="2"/>
  <c r="G276" i="2"/>
  <c r="C276" i="2"/>
  <c r="E276" i="2"/>
  <c r="G263" i="2"/>
  <c r="E263" i="2"/>
  <c r="D359" i="2"/>
  <c r="F359" i="2"/>
  <c r="B359" i="2"/>
  <c r="G359" i="2"/>
  <c r="C359" i="2"/>
  <c r="E359" i="2"/>
  <c r="F365" i="2"/>
  <c r="B365" i="2"/>
  <c r="D365" i="2"/>
  <c r="D355" i="2"/>
  <c r="D263" i="2"/>
  <c r="G365" i="2"/>
  <c r="C365" i="2"/>
  <c r="G355" i="2"/>
  <c r="C355" i="2"/>
  <c r="D259" i="2"/>
  <c r="E258" i="2" s="1"/>
  <c r="E259" i="2" l="1"/>
  <c r="F258" i="2" s="1"/>
  <c r="F259" i="2" l="1"/>
  <c r="G258" i="2" s="1"/>
  <c r="G259" i="2" l="1"/>
  <c r="B83" i="3" l="1"/>
  <c r="E117" i="2" l="1"/>
  <c r="D117" i="2"/>
  <c r="D8" i="2"/>
  <c r="E8" i="2"/>
  <c r="F8" i="2"/>
  <c r="G8" i="2"/>
  <c r="D19" i="2"/>
  <c r="E19" i="2"/>
  <c r="F19" i="2"/>
  <c r="G19" i="2"/>
  <c r="D26" i="2"/>
  <c r="E26" i="2"/>
  <c r="F26" i="2"/>
  <c r="G26" i="2"/>
  <c r="D34" i="2"/>
  <c r="E34" i="2"/>
  <c r="F34" i="2"/>
  <c r="G34" i="2"/>
  <c r="D39" i="2"/>
  <c r="E39" i="2"/>
  <c r="F39" i="2"/>
  <c r="G39" i="2"/>
  <c r="D43" i="2"/>
  <c r="E43" i="2"/>
  <c r="F43" i="2"/>
  <c r="G43" i="2"/>
  <c r="D47" i="2"/>
  <c r="E47" i="2"/>
  <c r="F47" i="2"/>
  <c r="F56" i="2" s="1"/>
  <c r="F59" i="2" s="1"/>
  <c r="G47" i="2"/>
  <c r="G56" i="2" s="1"/>
  <c r="G59" i="2" s="1"/>
  <c r="D51" i="2"/>
  <c r="E51" i="2"/>
  <c r="E56" i="2" s="1"/>
  <c r="E59" i="2" s="1"/>
  <c r="F51" i="2"/>
  <c r="G51" i="2"/>
  <c r="D55" i="2"/>
  <c r="E55" i="2"/>
  <c r="F55" i="2"/>
  <c r="G55" i="2"/>
  <c r="D56" i="2"/>
  <c r="D59" i="2" s="1"/>
  <c r="D69" i="2"/>
  <c r="E69" i="2"/>
  <c r="F69" i="2"/>
  <c r="G69" i="2"/>
  <c r="D74" i="2"/>
  <c r="E74" i="2"/>
  <c r="F74" i="2"/>
  <c r="G74" i="2"/>
  <c r="D78" i="2"/>
  <c r="E78" i="2"/>
  <c r="F78" i="2"/>
  <c r="G78" i="2"/>
  <c r="D82" i="2"/>
  <c r="E82" i="2"/>
  <c r="F82" i="2"/>
  <c r="G82" i="2"/>
  <c r="D86" i="2"/>
  <c r="E86" i="2"/>
  <c r="F86" i="2"/>
  <c r="G86" i="2"/>
  <c r="D90" i="2"/>
  <c r="E90" i="2"/>
  <c r="F90" i="2"/>
  <c r="G90" i="2"/>
  <c r="D94" i="2"/>
  <c r="E94" i="2"/>
  <c r="F94" i="2"/>
  <c r="G94" i="2"/>
  <c r="D98" i="2"/>
  <c r="E98" i="2"/>
  <c r="F98" i="2"/>
  <c r="G98" i="2"/>
  <c r="D102" i="2"/>
  <c r="D103" i="2" s="1"/>
  <c r="E102" i="2"/>
  <c r="E103" i="2" s="1"/>
  <c r="F102" i="2"/>
  <c r="G102" i="2"/>
  <c r="F103" i="2"/>
  <c r="G103" i="2"/>
  <c r="D112" i="2"/>
  <c r="E112" i="2"/>
  <c r="F112" i="2"/>
  <c r="G112" i="2"/>
  <c r="F117" i="2"/>
  <c r="G117" i="2"/>
  <c r="D124" i="2"/>
  <c r="E124" i="2"/>
  <c r="F124" i="2"/>
  <c r="G124" i="2"/>
  <c r="D139" i="2"/>
  <c r="E139" i="2"/>
  <c r="F139" i="2"/>
  <c r="G139" i="2"/>
  <c r="G157" i="2" s="1"/>
  <c r="D157" i="2"/>
  <c r="D172" i="2"/>
  <c r="E172" i="2"/>
  <c r="F172" i="2"/>
  <c r="G172" i="2"/>
  <c r="D181" i="2"/>
  <c r="E181" i="2"/>
  <c r="F181" i="2"/>
  <c r="G181" i="2"/>
  <c r="D185" i="2"/>
  <c r="E185" i="2"/>
  <c r="F185" i="2"/>
  <c r="G185" i="2"/>
  <c r="D189" i="2"/>
  <c r="E189" i="2"/>
  <c r="F189" i="2"/>
  <c r="G189" i="2"/>
  <c r="D193" i="2"/>
  <c r="E193" i="2"/>
  <c r="F193" i="2"/>
  <c r="G193" i="2"/>
  <c r="D197" i="2"/>
  <c r="E197" i="2"/>
  <c r="F197" i="2"/>
  <c r="G197" i="2"/>
  <c r="D201" i="2"/>
  <c r="E201" i="2"/>
  <c r="F201" i="2"/>
  <c r="G201" i="2"/>
  <c r="D205" i="2"/>
  <c r="E205" i="2"/>
  <c r="F205" i="2"/>
  <c r="G205" i="2"/>
  <c r="D209" i="2"/>
  <c r="E209" i="2"/>
  <c r="F209" i="2"/>
  <c r="G209" i="2"/>
  <c r="D213" i="2"/>
  <c r="E213" i="2"/>
  <c r="F213" i="2"/>
  <c r="G213" i="2"/>
  <c r="D217" i="2"/>
  <c r="E217" i="2"/>
  <c r="F217" i="2"/>
  <c r="G217" i="2"/>
  <c r="D221" i="2"/>
  <c r="E221" i="2"/>
  <c r="F221" i="2"/>
  <c r="G221" i="2"/>
  <c r="D225" i="2"/>
  <c r="E225" i="2"/>
  <c r="F225" i="2"/>
  <c r="G225" i="2"/>
  <c r="D229" i="2"/>
  <c r="E229" i="2"/>
  <c r="F229" i="2"/>
  <c r="G229" i="2"/>
  <c r="D233" i="2"/>
  <c r="D238" i="2" s="1"/>
  <c r="E233" i="2"/>
  <c r="F233" i="2"/>
  <c r="G233" i="2"/>
  <c r="D237" i="2"/>
  <c r="E237" i="2"/>
  <c r="F237" i="2"/>
  <c r="F238" i="2" s="1"/>
  <c r="G237" i="2"/>
  <c r="G238" i="2"/>
  <c r="D243" i="2"/>
  <c r="E243" i="2"/>
  <c r="F243" i="2"/>
  <c r="G243" i="2"/>
  <c r="C86" i="2"/>
  <c r="D12" i="3"/>
  <c r="E12" i="3"/>
  <c r="F12" i="3"/>
  <c r="G12" i="3"/>
  <c r="D13" i="3"/>
  <c r="E13" i="3"/>
  <c r="F13" i="3"/>
  <c r="G13" i="3"/>
  <c r="D25" i="3"/>
  <c r="E25" i="3"/>
  <c r="F25" i="3"/>
  <c r="F36" i="3" s="1"/>
  <c r="F38" i="3" s="1"/>
  <c r="G25" i="3"/>
  <c r="D31" i="3"/>
  <c r="E31" i="3"/>
  <c r="F31" i="3"/>
  <c r="G31" i="3"/>
  <c r="G36" i="3"/>
  <c r="G38" i="3" s="1"/>
  <c r="D45" i="3"/>
  <c r="E45" i="3"/>
  <c r="F45" i="3"/>
  <c r="G45" i="3"/>
  <c r="D52" i="3"/>
  <c r="E52" i="3"/>
  <c r="E61" i="3" s="1"/>
  <c r="E69" i="3" s="1"/>
  <c r="F52" i="3"/>
  <c r="G52" i="3"/>
  <c r="D60" i="3"/>
  <c r="E60" i="3"/>
  <c r="F60" i="3"/>
  <c r="G60" i="3"/>
  <c r="G61" i="3" s="1"/>
  <c r="G69" i="3" s="1"/>
  <c r="D61" i="3"/>
  <c r="D69" i="3" s="1"/>
  <c r="F61" i="3"/>
  <c r="F69" i="3" s="1"/>
  <c r="D67" i="3"/>
  <c r="E67" i="3"/>
  <c r="F67" i="3"/>
  <c r="G67" i="3"/>
  <c r="D77" i="3"/>
  <c r="E77" i="3"/>
  <c r="F77" i="3"/>
  <c r="G77" i="3"/>
  <c r="D83" i="3"/>
  <c r="E83" i="3"/>
  <c r="F83" i="3"/>
  <c r="G83" i="3"/>
  <c r="D93" i="3"/>
  <c r="E93" i="3"/>
  <c r="F93" i="3"/>
  <c r="G93" i="3"/>
  <c r="E79" i="12" l="1"/>
  <c r="E38" i="12"/>
  <c r="E37" i="12" s="1"/>
  <c r="D79" i="12"/>
  <c r="D38" i="12"/>
  <c r="D37" i="12" s="1"/>
  <c r="E30" i="13"/>
  <c r="E60" i="2"/>
  <c r="F30" i="13"/>
  <c r="F60" i="2"/>
  <c r="F79" i="12"/>
  <c r="F38" i="12"/>
  <c r="F37" i="12" s="1"/>
  <c r="E38" i="3"/>
  <c r="G30" i="13"/>
  <c r="E84" i="13"/>
  <c r="E34" i="13"/>
  <c r="E67" i="12"/>
  <c r="D49" i="13"/>
  <c r="D48" i="13"/>
  <c r="D34" i="13"/>
  <c r="D84" i="13"/>
  <c r="D82" i="13" s="1"/>
  <c r="D80" i="13" s="1"/>
  <c r="D119" i="13" s="1"/>
  <c r="D9" i="13"/>
  <c r="D11" i="13"/>
  <c r="E431" i="2"/>
  <c r="D30" i="13"/>
  <c r="D112" i="13"/>
  <c r="E44" i="13"/>
  <c r="E11" i="13"/>
  <c r="E36" i="3"/>
  <c r="D67" i="12"/>
  <c r="D56" i="12"/>
  <c r="D51" i="12" s="1"/>
  <c r="D65" i="12" s="1"/>
  <c r="D9" i="12"/>
  <c r="D5" i="12" s="1"/>
  <c r="D16" i="12" s="1"/>
  <c r="D22" i="12" s="1"/>
  <c r="D32" i="12" s="1"/>
  <c r="G45" i="13"/>
  <c r="G43" i="13"/>
  <c r="G60" i="13"/>
  <c r="G59" i="13" s="1"/>
  <c r="G57" i="13"/>
  <c r="G55" i="13" s="1"/>
  <c r="E10" i="13"/>
  <c r="E89" i="13"/>
  <c r="E86" i="13" s="1"/>
  <c r="G8" i="13"/>
  <c r="G111" i="13"/>
  <c r="G29" i="13"/>
  <c r="G28" i="13" s="1"/>
  <c r="F56" i="12"/>
  <c r="F51" i="12" s="1"/>
  <c r="F65" i="12" s="1"/>
  <c r="F9" i="12"/>
  <c r="F5" i="12" s="1"/>
  <c r="F16" i="12" s="1"/>
  <c r="F22" i="12" s="1"/>
  <c r="F32" i="12" s="1"/>
  <c r="E48" i="13"/>
  <c r="F10" i="13"/>
  <c r="F89" i="13"/>
  <c r="F86" i="13" s="1"/>
  <c r="F45" i="13"/>
  <c r="F43" i="13"/>
  <c r="F60" i="13"/>
  <c r="F59" i="13" s="1"/>
  <c r="F57" i="13"/>
  <c r="F55" i="13" s="1"/>
  <c r="D10" i="13"/>
  <c r="D89" i="13"/>
  <c r="D86" i="13" s="1"/>
  <c r="F8" i="13"/>
  <c r="F111" i="13"/>
  <c r="F110" i="13" s="1"/>
  <c r="F97" i="13" s="1"/>
  <c r="F29" i="13"/>
  <c r="F28" i="13" s="1"/>
  <c r="G130" i="13"/>
  <c r="G125" i="13" s="1"/>
  <c r="G50" i="13"/>
  <c r="E111" i="13"/>
  <c r="E29" i="13"/>
  <c r="E28" i="13" s="1"/>
  <c r="E47" i="13"/>
  <c r="E142" i="13"/>
  <c r="E136" i="13" s="1"/>
  <c r="D47" i="13"/>
  <c r="D142" i="13"/>
  <c r="D136" i="13" s="1"/>
  <c r="G33" i="13"/>
  <c r="G83" i="13"/>
  <c r="F130" i="13"/>
  <c r="F125" i="13" s="1"/>
  <c r="F50" i="13"/>
  <c r="D57" i="13"/>
  <c r="D55" i="13" s="1"/>
  <c r="F157" i="2"/>
  <c r="F151" i="13"/>
  <c r="F66" i="13"/>
  <c r="D8" i="13"/>
  <c r="D7" i="13" s="1"/>
  <c r="D111" i="13"/>
  <c r="D110" i="13" s="1"/>
  <c r="D97" i="13" s="1"/>
  <c r="D29" i="13"/>
  <c r="D28" i="13" s="1"/>
  <c r="F67" i="12"/>
  <c r="G10" i="13"/>
  <c r="G89" i="13"/>
  <c r="G86" i="13" s="1"/>
  <c r="E112" i="13"/>
  <c r="D44" i="13"/>
  <c r="G79" i="12"/>
  <c r="G38" i="12"/>
  <c r="G37" i="12" s="1"/>
  <c r="G71" i="12"/>
  <c r="F71" i="12"/>
  <c r="E45" i="13"/>
  <c r="E43" i="13"/>
  <c r="G151" i="13"/>
  <c r="G66" i="13"/>
  <c r="E8" i="13"/>
  <c r="G87" i="12"/>
  <c r="G42" i="12"/>
  <c r="E71" i="12"/>
  <c r="F87" i="12"/>
  <c r="F42" i="12"/>
  <c r="D71" i="12"/>
  <c r="E130" i="13"/>
  <c r="E125" i="13" s="1"/>
  <c r="E50" i="13"/>
  <c r="G44" i="13"/>
  <c r="G49" i="13"/>
  <c r="G48" i="13"/>
  <c r="G142" i="13"/>
  <c r="G136" i="13" s="1"/>
  <c r="G47" i="13"/>
  <c r="E151" i="13"/>
  <c r="E66" i="13"/>
  <c r="G84" i="13"/>
  <c r="G34" i="13"/>
  <c r="G9" i="13"/>
  <c r="G11" i="13"/>
  <c r="G112" i="13"/>
  <c r="D83" i="13"/>
  <c r="D33" i="13"/>
  <c r="D32" i="13" s="1"/>
  <c r="D42" i="12"/>
  <c r="D87" i="12"/>
  <c r="E49" i="13"/>
  <c r="E9" i="13"/>
  <c r="E56" i="12"/>
  <c r="E51" i="12" s="1"/>
  <c r="E65" i="12" s="1"/>
  <c r="E69" i="12" s="1"/>
  <c r="E73" i="12" s="1"/>
  <c r="E9" i="12"/>
  <c r="E5" i="12" s="1"/>
  <c r="E16" i="12" s="1"/>
  <c r="E22" i="12" s="1"/>
  <c r="E32" i="12" s="1"/>
  <c r="E238" i="2"/>
  <c r="E60" i="13"/>
  <c r="E59" i="13" s="1"/>
  <c r="E57" i="13"/>
  <c r="E55" i="13" s="1"/>
  <c r="D45" i="13"/>
  <c r="D43" i="13"/>
  <c r="D60" i="13"/>
  <c r="D59" i="13" s="1"/>
  <c r="F83" i="13"/>
  <c r="F33" i="13"/>
  <c r="F32" i="13" s="1"/>
  <c r="E87" i="12"/>
  <c r="E42" i="12"/>
  <c r="E84" i="3"/>
  <c r="G67" i="12"/>
  <c r="G56" i="12"/>
  <c r="G51" i="12" s="1"/>
  <c r="G65" i="12" s="1"/>
  <c r="G9" i="12"/>
  <c r="G5" i="12" s="1"/>
  <c r="G16" i="12" s="1"/>
  <c r="G22" i="12" s="1"/>
  <c r="G32" i="12" s="1"/>
  <c r="D50" i="13"/>
  <c r="D130" i="13"/>
  <c r="D125" i="13" s="1"/>
  <c r="F44" i="13"/>
  <c r="F49" i="13"/>
  <c r="F48" i="13"/>
  <c r="F47" i="13"/>
  <c r="F142" i="13"/>
  <c r="F136" i="13" s="1"/>
  <c r="D151" i="13"/>
  <c r="D66" i="13"/>
  <c r="F84" i="13"/>
  <c r="F34" i="13"/>
  <c r="F9" i="13"/>
  <c r="F11" i="13"/>
  <c r="F112" i="13"/>
  <c r="E83" i="13"/>
  <c r="E33" i="13"/>
  <c r="E32" i="13" s="1"/>
  <c r="G290" i="2"/>
  <c r="G289" i="2" s="1"/>
  <c r="G331" i="2"/>
  <c r="G294" i="2"/>
  <c r="G339" i="2"/>
  <c r="F323" i="2"/>
  <c r="F319" i="2"/>
  <c r="F308" i="2"/>
  <c r="F303" i="2" s="1"/>
  <c r="F317" i="2" s="1"/>
  <c r="F321" i="2" s="1"/>
  <c r="F325" i="2" s="1"/>
  <c r="G494" i="2"/>
  <c r="F261" i="2"/>
  <c r="F257" i="2" s="1"/>
  <c r="F268" i="2" s="1"/>
  <c r="F274" i="2" s="1"/>
  <c r="F284" i="2" s="1"/>
  <c r="G84" i="3"/>
  <c r="F294" i="2"/>
  <c r="F339" i="2"/>
  <c r="G417" i="2"/>
  <c r="G500" i="2"/>
  <c r="F290" i="2"/>
  <c r="F289" i="2" s="1"/>
  <c r="F331" i="2"/>
  <c r="G440" i="2"/>
  <c r="G418" i="2"/>
  <c r="E323" i="2"/>
  <c r="E319" i="2"/>
  <c r="F494" i="2"/>
  <c r="E308" i="2"/>
  <c r="E303" i="2" s="1"/>
  <c r="E317" i="2" s="1"/>
  <c r="E261" i="2"/>
  <c r="E257" i="2" s="1"/>
  <c r="E268" i="2" s="1"/>
  <c r="E274" i="2" s="1"/>
  <c r="E284" i="2" s="1"/>
  <c r="D323" i="2"/>
  <c r="F84" i="3"/>
  <c r="F417" i="2"/>
  <c r="E294" i="2"/>
  <c r="E339" i="2"/>
  <c r="F500" i="2"/>
  <c r="E290" i="2"/>
  <c r="E289" i="2" s="1"/>
  <c r="E331" i="2"/>
  <c r="F418" i="2"/>
  <c r="F440" i="2"/>
  <c r="D36" i="3"/>
  <c r="D38" i="3" s="1"/>
  <c r="D319" i="2"/>
  <c r="D308" i="2"/>
  <c r="D303" i="2" s="1"/>
  <c r="D317" i="2" s="1"/>
  <c r="E494" i="2"/>
  <c r="D261" i="2"/>
  <c r="D257" i="2" s="1"/>
  <c r="D268" i="2" s="1"/>
  <c r="D274" i="2" s="1"/>
  <c r="D284" i="2" s="1"/>
  <c r="E417" i="2"/>
  <c r="D294" i="2"/>
  <c r="D339" i="2"/>
  <c r="D84" i="3"/>
  <c r="D290" i="2"/>
  <c r="D289" i="2" s="1"/>
  <c r="D331" i="2"/>
  <c r="E418" i="2"/>
  <c r="E440" i="2"/>
  <c r="E500" i="2"/>
  <c r="G323" i="2"/>
  <c r="G319" i="2"/>
  <c r="G261" i="2"/>
  <c r="G257" i="2" s="1"/>
  <c r="G268" i="2" s="1"/>
  <c r="G274" i="2" s="1"/>
  <c r="G284" i="2" s="1"/>
  <c r="G308" i="2"/>
  <c r="G303" i="2" s="1"/>
  <c r="G317" i="2" s="1"/>
  <c r="G321" i="2" s="1"/>
  <c r="G325" i="2" s="1"/>
  <c r="D370" i="2"/>
  <c r="D60" i="2"/>
  <c r="G370" i="2"/>
  <c r="G460" i="2"/>
  <c r="G515" i="2"/>
  <c r="G459" i="2"/>
  <c r="G516" i="2"/>
  <c r="G60" i="2"/>
  <c r="F382" i="2"/>
  <c r="F381" i="2"/>
  <c r="F434" i="2"/>
  <c r="F495" i="2"/>
  <c r="F398" i="2"/>
  <c r="F397" i="2" s="1"/>
  <c r="F385" i="2"/>
  <c r="F352" i="2"/>
  <c r="G433" i="2"/>
  <c r="G498" i="2"/>
  <c r="D351" i="2"/>
  <c r="D353" i="2"/>
  <c r="E432" i="2"/>
  <c r="D350" i="2"/>
  <c r="E493" i="2"/>
  <c r="E530" i="2"/>
  <c r="E477" i="2"/>
  <c r="E382" i="2"/>
  <c r="E381" i="2"/>
  <c r="E434" i="2"/>
  <c r="E495" i="2"/>
  <c r="E398" i="2"/>
  <c r="E397" i="2" s="1"/>
  <c r="E395" i="2"/>
  <c r="E393" i="2" s="1"/>
  <c r="E403" i="2"/>
  <c r="G351" i="2"/>
  <c r="G353" i="2"/>
  <c r="G452" i="2"/>
  <c r="G508" i="2"/>
  <c r="G451" i="2"/>
  <c r="G507" i="2"/>
  <c r="D388" i="2"/>
  <c r="D382" i="2"/>
  <c r="D383" i="2"/>
  <c r="D387" i="2"/>
  <c r="D381" i="2"/>
  <c r="D386" i="2"/>
  <c r="D398" i="2"/>
  <c r="D397" i="2" s="1"/>
  <c r="D395" i="2"/>
  <c r="D393" i="2" s="1"/>
  <c r="D385" i="2"/>
  <c r="D403" i="2"/>
  <c r="D352" i="2"/>
  <c r="E433" i="2"/>
  <c r="E498" i="2"/>
  <c r="G519" i="2"/>
  <c r="G463" i="2"/>
  <c r="G462" i="2" s="1"/>
  <c r="G520" i="2"/>
  <c r="G464" i="2"/>
  <c r="F351" i="2"/>
  <c r="F353" i="2"/>
  <c r="G432" i="2"/>
  <c r="F350" i="2"/>
  <c r="G493" i="2"/>
  <c r="G431" i="2"/>
  <c r="F370" i="2"/>
  <c r="F515" i="2"/>
  <c r="F459" i="2"/>
  <c r="F516" i="2"/>
  <c r="F460" i="2"/>
  <c r="F451" i="2"/>
  <c r="F452" i="2"/>
  <c r="F507" i="2"/>
  <c r="F508" i="2"/>
  <c r="F455" i="2"/>
  <c r="F456" i="2"/>
  <c r="F511" i="2"/>
  <c r="F512" i="2"/>
  <c r="G530" i="2"/>
  <c r="F531" i="2"/>
  <c r="G477" i="2"/>
  <c r="F478" i="2"/>
  <c r="F388" i="2"/>
  <c r="F435" i="2"/>
  <c r="F441" i="2"/>
  <c r="F383" i="2"/>
  <c r="F499" i="2"/>
  <c r="F387" i="2"/>
  <c r="F386" i="2"/>
  <c r="F395" i="2"/>
  <c r="F393" i="2" s="1"/>
  <c r="F403" i="2"/>
  <c r="E463" i="2"/>
  <c r="E520" i="2"/>
  <c r="E464" i="2"/>
  <c r="E519" i="2"/>
  <c r="E388" i="2"/>
  <c r="E435" i="2"/>
  <c r="E383" i="2"/>
  <c r="E499" i="2"/>
  <c r="E441" i="2"/>
  <c r="E387" i="2"/>
  <c r="E386" i="2"/>
  <c r="E385" i="2"/>
  <c r="E157" i="2"/>
  <c r="E352" i="2"/>
  <c r="F433" i="2"/>
  <c r="F498" i="2"/>
  <c r="G350" i="2"/>
  <c r="G456" i="2"/>
  <c r="G455" i="2"/>
  <c r="G511" i="2"/>
  <c r="G512" i="2"/>
  <c r="G478" i="2"/>
  <c r="G531" i="2"/>
  <c r="G388" i="2"/>
  <c r="G435" i="2"/>
  <c r="G382" i="2"/>
  <c r="G383" i="2"/>
  <c r="G441" i="2"/>
  <c r="G499" i="2"/>
  <c r="G387" i="2"/>
  <c r="G381" i="2"/>
  <c r="G434" i="2"/>
  <c r="G495" i="2"/>
  <c r="G386" i="2"/>
  <c r="G398" i="2"/>
  <c r="G397" i="2" s="1"/>
  <c r="G395" i="2"/>
  <c r="G393" i="2" s="1"/>
  <c r="G385" i="2"/>
  <c r="G403" i="2"/>
  <c r="G352" i="2"/>
  <c r="F519" i="2"/>
  <c r="F463" i="2"/>
  <c r="F520" i="2"/>
  <c r="F464" i="2"/>
  <c r="E351" i="2"/>
  <c r="E353" i="2"/>
  <c r="F432" i="2"/>
  <c r="E350" i="2"/>
  <c r="F493" i="2"/>
  <c r="F431" i="2"/>
  <c r="E370" i="2"/>
  <c r="E515" i="2"/>
  <c r="E459" i="2"/>
  <c r="E516" i="2"/>
  <c r="E460" i="2"/>
  <c r="E507" i="2"/>
  <c r="E508" i="2"/>
  <c r="E451" i="2"/>
  <c r="E452" i="2"/>
  <c r="E455" i="2"/>
  <c r="E456" i="2"/>
  <c r="E511" i="2"/>
  <c r="E512" i="2"/>
  <c r="F530" i="2"/>
  <c r="E531" i="2"/>
  <c r="F477" i="2"/>
  <c r="E478" i="2"/>
  <c r="G119" i="2"/>
  <c r="G372" i="2"/>
  <c r="D119" i="2"/>
  <c r="D372" i="2"/>
  <c r="F119" i="2"/>
  <c r="F126" i="2" s="1"/>
  <c r="F372" i="2"/>
  <c r="E119" i="2"/>
  <c r="E126" i="2" s="1"/>
  <c r="E372" i="2"/>
  <c r="D287" i="2"/>
  <c r="D286" i="2" s="1"/>
  <c r="D292" i="2" s="1"/>
  <c r="D296" i="2" s="1"/>
  <c r="E501" i="2"/>
  <c r="E443" i="2"/>
  <c r="E444" i="2" s="1"/>
  <c r="E426" i="2"/>
  <c r="E428" i="2" s="1"/>
  <c r="D327" i="2"/>
  <c r="F327" i="2"/>
  <c r="F329" i="2" s="1"/>
  <c r="F333" i="2" s="1"/>
  <c r="F337" i="2" s="1"/>
  <c r="F341" i="2" s="1"/>
  <c r="G426" i="2"/>
  <c r="G428" i="2" s="1"/>
  <c r="G443" i="2"/>
  <c r="G444" i="2" s="1"/>
  <c r="F287" i="2"/>
  <c r="F286" i="2" s="1"/>
  <c r="F292" i="2" s="1"/>
  <c r="F296" i="2" s="1"/>
  <c r="G501" i="2"/>
  <c r="F426" i="2"/>
  <c r="F428" i="2" s="1"/>
  <c r="F443" i="2"/>
  <c r="F444" i="2" s="1"/>
  <c r="E287" i="2"/>
  <c r="E286" i="2" s="1"/>
  <c r="E292" i="2" s="1"/>
  <c r="E296" i="2" s="1"/>
  <c r="F501" i="2"/>
  <c r="E327" i="2"/>
  <c r="G327" i="2"/>
  <c r="G329" i="2" s="1"/>
  <c r="G333" i="2" s="1"/>
  <c r="G337" i="2" s="1"/>
  <c r="G341" i="2" s="1"/>
  <c r="G287" i="2"/>
  <c r="G286" i="2" s="1"/>
  <c r="G292" i="2" s="1"/>
  <c r="G296" i="2" s="1"/>
  <c r="E86" i="3"/>
  <c r="E95" i="3" s="1"/>
  <c r="F416" i="2" s="1"/>
  <c r="F421" i="2" s="1"/>
  <c r="D86" i="3"/>
  <c r="D95" i="3" s="1"/>
  <c r="E416" i="2" s="1"/>
  <c r="E421" i="2" s="1"/>
  <c r="F86" i="3"/>
  <c r="F95" i="3" s="1"/>
  <c r="G416" i="2" s="1"/>
  <c r="G421" i="2" s="1"/>
  <c r="G86" i="3"/>
  <c r="G95" i="3" s="1"/>
  <c r="G160" i="2" s="1"/>
  <c r="G153" i="13" l="1"/>
  <c r="G68" i="13"/>
  <c r="D35" i="12"/>
  <c r="D34" i="12" s="1"/>
  <c r="D40" i="12" s="1"/>
  <c r="D44" i="12" s="1"/>
  <c r="D75" i="12"/>
  <c r="D321" i="2"/>
  <c r="D325" i="2" s="1"/>
  <c r="D329" i="2" s="1"/>
  <c r="D333" i="2" s="1"/>
  <c r="D337" i="2" s="1"/>
  <c r="D341" i="2" s="1"/>
  <c r="G35" i="12"/>
  <c r="G34" i="12" s="1"/>
  <c r="G40" i="12" s="1"/>
  <c r="G44" i="12" s="1"/>
  <c r="G75" i="12"/>
  <c r="G110" i="13"/>
  <c r="G97" i="13" s="1"/>
  <c r="E82" i="13"/>
  <c r="E80" i="13" s="1"/>
  <c r="E119" i="13" s="1"/>
  <c r="F75" i="12"/>
  <c r="F35" i="12"/>
  <c r="F34" i="12" s="1"/>
  <c r="E42" i="13"/>
  <c r="F42" i="13"/>
  <c r="G69" i="12"/>
  <c r="G73" i="12" s="1"/>
  <c r="G77" i="12" s="1"/>
  <c r="G81" i="12" s="1"/>
  <c r="G85" i="12" s="1"/>
  <c r="G89" i="12" s="1"/>
  <c r="D42" i="13"/>
  <c r="E40" i="12"/>
  <c r="E44" i="12" s="1"/>
  <c r="E7" i="13"/>
  <c r="E36" i="13" s="1"/>
  <c r="D36" i="13"/>
  <c r="G32" i="13"/>
  <c r="E458" i="2"/>
  <c r="F40" i="12"/>
  <c r="F44" i="12" s="1"/>
  <c r="D69" i="12"/>
  <c r="D73" i="12" s="1"/>
  <c r="G7" i="13"/>
  <c r="E77" i="12"/>
  <c r="E81" i="12" s="1"/>
  <c r="E85" i="12" s="1"/>
  <c r="E89" i="12" s="1"/>
  <c r="G42" i="13"/>
  <c r="E75" i="12"/>
  <c r="E35" i="12"/>
  <c r="E34" i="12" s="1"/>
  <c r="F82" i="13"/>
  <c r="F80" i="13" s="1"/>
  <c r="F119" i="13" s="1"/>
  <c r="E110" i="13"/>
  <c r="E97" i="13" s="1"/>
  <c r="F69" i="12"/>
  <c r="F73" i="12" s="1"/>
  <c r="F518" i="2"/>
  <c r="G82" i="13"/>
  <c r="G80" i="13" s="1"/>
  <c r="G119" i="13" s="1"/>
  <c r="F7" i="13"/>
  <c r="F36" i="13" s="1"/>
  <c r="G437" i="2"/>
  <c r="E514" i="2"/>
  <c r="E321" i="2"/>
  <c r="E325" i="2" s="1"/>
  <c r="E329" i="2" s="1"/>
  <c r="E333" i="2" s="1"/>
  <c r="E337" i="2" s="1"/>
  <c r="E341" i="2" s="1"/>
  <c r="E437" i="2"/>
  <c r="E446" i="2" s="1"/>
  <c r="G510" i="2"/>
  <c r="G349" i="2"/>
  <c r="G374" i="2" s="1"/>
  <c r="E510" i="2"/>
  <c r="E450" i="2"/>
  <c r="F506" i="2"/>
  <c r="G506" i="2"/>
  <c r="F510" i="2"/>
  <c r="F349" i="2"/>
  <c r="F374" i="2" s="1"/>
  <c r="D126" i="2"/>
  <c r="E506" i="2"/>
  <c r="F437" i="2"/>
  <c r="F446" i="2" s="1"/>
  <c r="F503" i="2"/>
  <c r="G503" i="2"/>
  <c r="E503" i="2"/>
  <c r="E462" i="2"/>
  <c r="F458" i="2"/>
  <c r="G518" i="2"/>
  <c r="D380" i="2"/>
  <c r="G450" i="2"/>
  <c r="E380" i="2"/>
  <c r="D349" i="2"/>
  <c r="D374" i="2" s="1"/>
  <c r="F380" i="2"/>
  <c r="G458" i="2"/>
  <c r="G380" i="2"/>
  <c r="E454" i="2"/>
  <c r="G405" i="2"/>
  <c r="G126" i="2"/>
  <c r="E349" i="2"/>
  <c r="E374" i="2" s="1"/>
  <c r="F462" i="2"/>
  <c r="G454" i="2"/>
  <c r="E518" i="2"/>
  <c r="F454" i="2"/>
  <c r="F450" i="2"/>
  <c r="F514" i="2"/>
  <c r="G514" i="2"/>
  <c r="G446" i="2"/>
  <c r="E160" i="2"/>
  <c r="D160" i="2"/>
  <c r="G163" i="2"/>
  <c r="F160" i="2"/>
  <c r="C12" i="3"/>
  <c r="C13" i="3"/>
  <c r="C25" i="3"/>
  <c r="C31" i="3"/>
  <c r="C45" i="3"/>
  <c r="C52" i="3"/>
  <c r="C60" i="3"/>
  <c r="C67" i="3"/>
  <c r="C77" i="3"/>
  <c r="C83" i="3"/>
  <c r="C93" i="3"/>
  <c r="B12" i="3"/>
  <c r="C139" i="2"/>
  <c r="C172" i="2"/>
  <c r="C181" i="2"/>
  <c r="C185" i="2"/>
  <c r="C189" i="2"/>
  <c r="C193" i="2"/>
  <c r="C197" i="2"/>
  <c r="C201" i="2"/>
  <c r="C205" i="2"/>
  <c r="C209" i="2"/>
  <c r="C213" i="2"/>
  <c r="C217" i="2"/>
  <c r="C221" i="2"/>
  <c r="C225" i="2"/>
  <c r="C229" i="2"/>
  <c r="C233" i="2"/>
  <c r="C237" i="2"/>
  <c r="C243" i="2"/>
  <c r="B197" i="2"/>
  <c r="B193" i="2"/>
  <c r="B189" i="2"/>
  <c r="B185" i="2"/>
  <c r="B181" i="2"/>
  <c r="B172" i="2"/>
  <c r="B158" i="2"/>
  <c r="B139" i="2"/>
  <c r="C8" i="2"/>
  <c r="C19" i="2"/>
  <c r="C26" i="2"/>
  <c r="C34" i="2"/>
  <c r="C39" i="2"/>
  <c r="C43" i="2"/>
  <c r="C47" i="2"/>
  <c r="C51" i="2"/>
  <c r="C55" i="2"/>
  <c r="C69" i="2"/>
  <c r="D431" i="2" s="1"/>
  <c r="C74" i="2"/>
  <c r="C78" i="2"/>
  <c r="C82" i="2"/>
  <c r="C90" i="2"/>
  <c r="C94" i="2"/>
  <c r="C98" i="2"/>
  <c r="C102" i="2"/>
  <c r="C112" i="2"/>
  <c r="C117" i="2"/>
  <c r="C124" i="2"/>
  <c r="B124" i="2"/>
  <c r="B112" i="2"/>
  <c r="B78" i="2"/>
  <c r="B74" i="2"/>
  <c r="B69" i="2"/>
  <c r="B39" i="2"/>
  <c r="B34" i="2"/>
  <c r="B26" i="2"/>
  <c r="B19" i="2"/>
  <c r="B117" i="2"/>
  <c r="B93" i="3"/>
  <c r="B52" i="3"/>
  <c r="B60" i="3"/>
  <c r="B13" i="3"/>
  <c r="C1" i="2"/>
  <c r="C491" i="2" s="1"/>
  <c r="C1" i="3"/>
  <c r="B243" i="2"/>
  <c r="B237" i="2"/>
  <c r="B55" i="2"/>
  <c r="B51" i="2"/>
  <c r="B47" i="2"/>
  <c r="B43" i="2"/>
  <c r="B8" i="2"/>
  <c r="B112" i="13" l="1"/>
  <c r="C60" i="13"/>
  <c r="C59" i="13" s="1"/>
  <c r="C8" i="13"/>
  <c r="C34" i="13"/>
  <c r="C84" i="13"/>
  <c r="C83" i="13"/>
  <c r="C82" i="13" s="1"/>
  <c r="C33" i="13"/>
  <c r="F153" i="13"/>
  <c r="F68" i="13"/>
  <c r="C111" i="13"/>
  <c r="C29" i="13"/>
  <c r="C57" i="13"/>
  <c r="C55" i="13" s="1"/>
  <c r="C49" i="13"/>
  <c r="B8" i="13"/>
  <c r="B151" i="13"/>
  <c r="B66" i="13"/>
  <c r="C50" i="13"/>
  <c r="C130" i="13"/>
  <c r="C125" i="13" s="1"/>
  <c r="C142" i="13"/>
  <c r="C136" i="13" s="1"/>
  <c r="C47" i="13"/>
  <c r="D153" i="13"/>
  <c r="D68" i="13"/>
  <c r="B60" i="13"/>
  <c r="B59" i="13" s="1"/>
  <c r="B87" i="12"/>
  <c r="B42" i="12"/>
  <c r="C9" i="13"/>
  <c r="B67" i="13"/>
  <c r="B152" i="13"/>
  <c r="C43" i="13"/>
  <c r="C151" i="13"/>
  <c r="C66" i="13"/>
  <c r="E153" i="13"/>
  <c r="E68" i="13"/>
  <c r="G36" i="13"/>
  <c r="B111" i="13"/>
  <c r="B110" i="13" s="1"/>
  <c r="B97" i="13" s="1"/>
  <c r="B29" i="13"/>
  <c r="B33" i="13"/>
  <c r="B83" i="13"/>
  <c r="B142" i="13"/>
  <c r="B136" i="13" s="1"/>
  <c r="B47" i="13"/>
  <c r="B9" i="12"/>
  <c r="B5" i="12" s="1"/>
  <c r="B16" i="12" s="1"/>
  <c r="B22" i="12" s="1"/>
  <c r="B32" i="12" s="1"/>
  <c r="B56" i="12"/>
  <c r="B51" i="12" s="1"/>
  <c r="B65" i="12" s="1"/>
  <c r="B50" i="13"/>
  <c r="B130" i="13"/>
  <c r="B125" i="13" s="1"/>
  <c r="B89" i="13"/>
  <c r="B86" i="13" s="1"/>
  <c r="B10" i="13"/>
  <c r="B57" i="13"/>
  <c r="B55" i="13" s="1"/>
  <c r="C45" i="13"/>
  <c r="C87" i="12"/>
  <c r="C42" i="12"/>
  <c r="C67" i="12"/>
  <c r="F77" i="12"/>
  <c r="F81" i="12" s="1"/>
  <c r="F85" i="12" s="1"/>
  <c r="F89" i="12" s="1"/>
  <c r="D77" i="12"/>
  <c r="D81" i="12" s="1"/>
  <c r="D85" i="12" s="1"/>
  <c r="D89" i="12" s="1"/>
  <c r="C9" i="12"/>
  <c r="C5" i="12" s="1"/>
  <c r="C16" i="12" s="1"/>
  <c r="C22" i="12" s="1"/>
  <c r="C32" i="12" s="1"/>
  <c r="C56" i="12"/>
  <c r="C51" i="12" s="1"/>
  <c r="C65" i="12" s="1"/>
  <c r="C69" i="12" s="1"/>
  <c r="B34" i="13"/>
  <c r="B84" i="13"/>
  <c r="C44" i="13"/>
  <c r="C48" i="13"/>
  <c r="C71" i="12"/>
  <c r="C89" i="13"/>
  <c r="C86" i="13" s="1"/>
  <c r="C10" i="13"/>
  <c r="C11" i="13"/>
  <c r="C112" i="13"/>
  <c r="E467" i="2"/>
  <c r="C323" i="2"/>
  <c r="C319" i="2"/>
  <c r="G522" i="2"/>
  <c r="B308" i="2"/>
  <c r="B303" i="2" s="1"/>
  <c r="B317" i="2" s="1"/>
  <c r="C494" i="2"/>
  <c r="C493" i="2" s="1"/>
  <c r="B261" i="2"/>
  <c r="B257" i="2" s="1"/>
  <c r="B268" i="2" s="1"/>
  <c r="B274" i="2" s="1"/>
  <c r="B284" i="2" s="1"/>
  <c r="C294" i="2"/>
  <c r="C339" i="2"/>
  <c r="D417" i="2"/>
  <c r="B294" i="2"/>
  <c r="B339" i="2"/>
  <c r="C417" i="2"/>
  <c r="C84" i="3"/>
  <c r="C261" i="2"/>
  <c r="C257" i="2" s="1"/>
  <c r="C268" i="2" s="1"/>
  <c r="C274" i="2" s="1"/>
  <c r="C284" i="2" s="1"/>
  <c r="C308" i="2"/>
  <c r="C303" i="2" s="1"/>
  <c r="C317" i="2" s="1"/>
  <c r="D494" i="2"/>
  <c r="D493" i="2" s="1"/>
  <c r="F522" i="2"/>
  <c r="C530" i="2"/>
  <c r="C477" i="2"/>
  <c r="C350" i="2"/>
  <c r="D432" i="2"/>
  <c r="E405" i="2"/>
  <c r="B404" i="2"/>
  <c r="C398" i="2"/>
  <c r="C397" i="2" s="1"/>
  <c r="D464" i="2"/>
  <c r="D519" i="2"/>
  <c r="D463" i="2"/>
  <c r="D462" i="2" s="1"/>
  <c r="D520" i="2"/>
  <c r="C456" i="2"/>
  <c r="C511" i="2"/>
  <c r="C512" i="2"/>
  <c r="C455" i="2"/>
  <c r="D456" i="2"/>
  <c r="D512" i="2"/>
  <c r="D511" i="2"/>
  <c r="D455" i="2"/>
  <c r="C387" i="2"/>
  <c r="G467" i="2"/>
  <c r="C351" i="2"/>
  <c r="C451" i="2"/>
  <c r="C452" i="2"/>
  <c r="C508" i="2"/>
  <c r="C507" i="2"/>
  <c r="C506" i="2" s="1"/>
  <c r="D508" i="2"/>
  <c r="D507" i="2"/>
  <c r="D452" i="2"/>
  <c r="D451" i="2"/>
  <c r="C403" i="2"/>
  <c r="B385" i="2"/>
  <c r="C382" i="2"/>
  <c r="B388" i="2"/>
  <c r="B352" i="2"/>
  <c r="C433" i="2"/>
  <c r="C498" i="2"/>
  <c r="B395" i="2"/>
  <c r="B393" i="2" s="1"/>
  <c r="C395" i="2"/>
  <c r="C393" i="2" s="1"/>
  <c r="F467" i="2"/>
  <c r="E522" i="2"/>
  <c r="C372" i="2"/>
  <c r="B398" i="2"/>
  <c r="B397" i="2" s="1"/>
  <c r="C381" i="2"/>
  <c r="D495" i="2"/>
  <c r="C519" i="2"/>
  <c r="C463" i="2"/>
  <c r="C520" i="2"/>
  <c r="C464" i="2"/>
  <c r="C386" i="2"/>
  <c r="D434" i="2"/>
  <c r="F405" i="2"/>
  <c r="C431" i="2"/>
  <c r="D477" i="2"/>
  <c r="C478" i="2"/>
  <c r="D530" i="2"/>
  <c r="C531" i="2"/>
  <c r="D478" i="2"/>
  <c r="D531" i="2"/>
  <c r="C383" i="2"/>
  <c r="D499" i="2"/>
  <c r="D441" i="2"/>
  <c r="C432" i="2"/>
  <c r="B350" i="2"/>
  <c r="C352" i="2"/>
  <c r="D433" i="2"/>
  <c r="D498" i="2"/>
  <c r="C353" i="2"/>
  <c r="B403" i="2"/>
  <c r="C435" i="2"/>
  <c r="C388" i="2"/>
  <c r="D435" i="2"/>
  <c r="C385" i="2"/>
  <c r="C483" i="2"/>
  <c r="C537" i="2"/>
  <c r="B372" i="2"/>
  <c r="C327" i="2"/>
  <c r="D426" i="2"/>
  <c r="D428" i="2" s="1"/>
  <c r="D163" i="2"/>
  <c r="D405" i="2"/>
  <c r="E163" i="2"/>
  <c r="F163" i="2"/>
  <c r="C157" i="2"/>
  <c r="C103" i="2"/>
  <c r="C119" i="2" s="1"/>
  <c r="B56" i="2"/>
  <c r="B59" i="2" s="1"/>
  <c r="B157" i="2"/>
  <c r="C61" i="3"/>
  <c r="C69" i="3" s="1"/>
  <c r="C36" i="3"/>
  <c r="C38" i="3" s="1"/>
  <c r="C56" i="2"/>
  <c r="C59" i="2" s="1"/>
  <c r="C238" i="2"/>
  <c r="B61" i="3"/>
  <c r="D1" i="3"/>
  <c r="E1" i="3" s="1"/>
  <c r="F1" i="3" s="1"/>
  <c r="G1" i="3" s="1"/>
  <c r="B67" i="3"/>
  <c r="B77" i="3"/>
  <c r="B84" i="3" s="1"/>
  <c r="B225" i="2"/>
  <c r="B90" i="2"/>
  <c r="B213" i="2"/>
  <c r="B45" i="3"/>
  <c r="B31" i="3"/>
  <c r="B25" i="3"/>
  <c r="B233" i="2"/>
  <c r="B229" i="2"/>
  <c r="C499" i="2" s="1"/>
  <c r="B221" i="2"/>
  <c r="B217" i="2"/>
  <c r="B209" i="2"/>
  <c r="B205" i="2"/>
  <c r="B201" i="2"/>
  <c r="B102" i="2"/>
  <c r="B98" i="2"/>
  <c r="B94" i="2"/>
  <c r="B86" i="2"/>
  <c r="B82" i="2"/>
  <c r="D450" i="2" l="1"/>
  <c r="B45" i="13"/>
  <c r="C30" i="13"/>
  <c r="C441" i="2"/>
  <c r="C32" i="13"/>
  <c r="C495" i="2"/>
  <c r="B43" i="13"/>
  <c r="B49" i="13"/>
  <c r="C28" i="13"/>
  <c r="C80" i="13"/>
  <c r="C119" i="13" s="1"/>
  <c r="C7" i="13"/>
  <c r="C36" i="13" s="1"/>
  <c r="C38" i="12"/>
  <c r="C37" i="12" s="1"/>
  <c r="C79" i="12"/>
  <c r="D510" i="2"/>
  <c r="C35" i="12"/>
  <c r="C34" i="12" s="1"/>
  <c r="C75" i="12"/>
  <c r="C110" i="13"/>
  <c r="C97" i="13" s="1"/>
  <c r="B9" i="13"/>
  <c r="B35" i="12"/>
  <c r="B34" i="12" s="1"/>
  <c r="B75" i="12"/>
  <c r="B82" i="13"/>
  <c r="B80" i="13" s="1"/>
  <c r="B119" i="13" s="1"/>
  <c r="C42" i="13"/>
  <c r="B11" i="13"/>
  <c r="B30" i="13"/>
  <c r="B28" i="13" s="1"/>
  <c r="C73" i="12"/>
  <c r="B7" i="13"/>
  <c r="B44" i="13"/>
  <c r="B67" i="12"/>
  <c r="B69" i="12" s="1"/>
  <c r="B73" i="12" s="1"/>
  <c r="B77" i="12" s="1"/>
  <c r="B48" i="13"/>
  <c r="B71" i="12"/>
  <c r="C510" i="2"/>
  <c r="C321" i="2"/>
  <c r="C325" i="2" s="1"/>
  <c r="C329" i="2" s="1"/>
  <c r="C333" i="2" s="1"/>
  <c r="C337" i="2" s="1"/>
  <c r="C341" i="2" s="1"/>
  <c r="C40" i="12"/>
  <c r="C44" i="12" s="1"/>
  <c r="B32" i="13"/>
  <c r="C380" i="2"/>
  <c r="C518" i="2"/>
  <c r="D518" i="2"/>
  <c r="B319" i="2"/>
  <c r="B323" i="2"/>
  <c r="B321" i="2"/>
  <c r="B325" i="2" s="1"/>
  <c r="D418" i="2"/>
  <c r="D440" i="2"/>
  <c r="D500" i="2"/>
  <c r="C290" i="2"/>
  <c r="C289" i="2" s="1"/>
  <c r="C331" i="2"/>
  <c r="C287" i="2"/>
  <c r="C286" i="2" s="1"/>
  <c r="C292" i="2" s="1"/>
  <c r="C296" i="2" s="1"/>
  <c r="D501" i="2"/>
  <c r="D443" i="2"/>
  <c r="D437" i="2"/>
  <c r="D506" i="2"/>
  <c r="B386" i="2"/>
  <c r="C450" i="2"/>
  <c r="B353" i="2"/>
  <c r="B387" i="2"/>
  <c r="B370" i="2"/>
  <c r="B351" i="2"/>
  <c r="B383" i="2"/>
  <c r="C434" i="2"/>
  <c r="C437" i="2" s="1"/>
  <c r="C349" i="2"/>
  <c r="B381" i="2"/>
  <c r="B382" i="2"/>
  <c r="C370" i="2"/>
  <c r="C460" i="2"/>
  <c r="C515" i="2"/>
  <c r="C516" i="2"/>
  <c r="C459" i="2"/>
  <c r="D516" i="2"/>
  <c r="D460" i="2"/>
  <c r="D459" i="2"/>
  <c r="D515" i="2"/>
  <c r="C462" i="2"/>
  <c r="D454" i="2"/>
  <c r="C454" i="2"/>
  <c r="B327" i="2"/>
  <c r="C426" i="2"/>
  <c r="C428" i="2" s="1"/>
  <c r="C501" i="2"/>
  <c r="C443" i="2"/>
  <c r="B287" i="2"/>
  <c r="B286" i="2" s="1"/>
  <c r="C86" i="3"/>
  <c r="C95" i="3" s="1"/>
  <c r="D416" i="2" s="1"/>
  <c r="D421" i="2" s="1"/>
  <c r="B60" i="2"/>
  <c r="C60" i="2"/>
  <c r="C126" i="2" s="1"/>
  <c r="B36" i="3"/>
  <c r="B38" i="3" s="1"/>
  <c r="B103" i="2"/>
  <c r="B119" i="2" s="1"/>
  <c r="B69" i="3"/>
  <c r="B238" i="2"/>
  <c r="D1" i="2"/>
  <c r="D491" i="2" s="1"/>
  <c r="C77" i="12" l="1"/>
  <c r="C81" i="12" s="1"/>
  <c r="C85" i="12" s="1"/>
  <c r="C89" i="12" s="1"/>
  <c r="B36" i="13"/>
  <c r="B38" i="12"/>
  <c r="B37" i="12" s="1"/>
  <c r="B40" i="12" s="1"/>
  <c r="B44" i="12" s="1"/>
  <c r="B79" i="12"/>
  <c r="B81" i="12" s="1"/>
  <c r="B85" i="12" s="1"/>
  <c r="B89" i="12" s="1"/>
  <c r="B42" i="13"/>
  <c r="D503" i="2"/>
  <c r="C514" i="2"/>
  <c r="C522" i="2" s="1"/>
  <c r="D514" i="2"/>
  <c r="D522" i="2" s="1"/>
  <c r="B349" i="2"/>
  <c r="B374" i="2" s="1"/>
  <c r="C500" i="2"/>
  <c r="C503" i="2" s="1"/>
  <c r="B290" i="2"/>
  <c r="B289" i="2" s="1"/>
  <c r="B292" i="2" s="1"/>
  <c r="B296" i="2" s="1"/>
  <c r="B331" i="2"/>
  <c r="C418" i="2"/>
  <c r="C440" i="2"/>
  <c r="C444" i="2" s="1"/>
  <c r="B329" i="2"/>
  <c r="B333" i="2" s="1"/>
  <c r="B337" i="2" s="1"/>
  <c r="B341" i="2" s="1"/>
  <c r="D444" i="2"/>
  <c r="D446" i="2" s="1"/>
  <c r="C374" i="2"/>
  <c r="B126" i="2"/>
  <c r="C458" i="2"/>
  <c r="C467" i="2" s="1"/>
  <c r="B380" i="2"/>
  <c r="D458" i="2"/>
  <c r="D467" i="2" s="1"/>
  <c r="B86" i="3"/>
  <c r="B95" i="3" s="1"/>
  <c r="C416" i="2" s="1"/>
  <c r="C421" i="2" s="1"/>
  <c r="C160" i="2"/>
  <c r="E1" i="2"/>
  <c r="E491" i="2" s="1"/>
  <c r="C153" i="13" l="1"/>
  <c r="C68" i="13"/>
  <c r="C446" i="2"/>
  <c r="C405" i="2"/>
  <c r="B160" i="2"/>
  <c r="C163" i="2"/>
  <c r="F1" i="2"/>
  <c r="F491" i="2" s="1"/>
  <c r="B153" i="13" l="1"/>
  <c r="B148" i="13" s="1"/>
  <c r="B155" i="13" s="1"/>
  <c r="B68" i="13"/>
  <c r="B63" i="13" s="1"/>
  <c r="B70" i="13" s="1"/>
  <c r="B405" i="2"/>
  <c r="B400" i="2" s="1"/>
  <c r="B407" i="2" s="1"/>
  <c r="B163" i="2"/>
  <c r="B165" i="2" s="1"/>
  <c r="B245" i="2" s="1"/>
  <c r="B247" i="2" s="1"/>
  <c r="C158" i="2"/>
  <c r="D158" i="2" s="1"/>
  <c r="G1" i="2"/>
  <c r="G491" i="2" s="1"/>
  <c r="D152" i="13" l="1"/>
  <c r="D148" i="13" s="1"/>
  <c r="D155" i="13" s="1"/>
  <c r="D67" i="13"/>
  <c r="D63" i="13" s="1"/>
  <c r="D70" i="13" s="1"/>
  <c r="C152" i="13"/>
  <c r="C148" i="13" s="1"/>
  <c r="C155" i="13" s="1"/>
  <c r="C67" i="13"/>
  <c r="C63" i="13" s="1"/>
  <c r="C70" i="13" s="1"/>
  <c r="C165" i="2"/>
  <c r="C245" i="2" s="1"/>
  <c r="C247" i="2" s="1"/>
  <c r="C248" i="2" s="1"/>
  <c r="D479" i="2"/>
  <c r="D480" i="2" s="1"/>
  <c r="D482" i="2" s="1"/>
  <c r="D404" i="2"/>
  <c r="D400" i="2" s="1"/>
  <c r="D407" i="2" s="1"/>
  <c r="D532" i="2"/>
  <c r="D534" i="2" s="1"/>
  <c r="D536" i="2" s="1"/>
  <c r="C404" i="2"/>
  <c r="C400" i="2" s="1"/>
  <c r="C407" i="2" s="1"/>
  <c r="C479" i="2"/>
  <c r="C480" i="2" s="1"/>
  <c r="C482" i="2" s="1"/>
  <c r="C484" i="2" s="1"/>
  <c r="D483" i="2" s="1"/>
  <c r="C532" i="2"/>
  <c r="C534" i="2" s="1"/>
  <c r="C536" i="2" s="1"/>
  <c r="C538" i="2" s="1"/>
  <c r="D537" i="2" s="1"/>
  <c r="D165" i="2"/>
  <c r="D245" i="2" s="1"/>
  <c r="D247" i="2" s="1"/>
  <c r="D248" i="2" s="1"/>
  <c r="E158" i="2"/>
  <c r="B248" i="2"/>
  <c r="E152" i="13" l="1"/>
  <c r="E148" i="13" s="1"/>
  <c r="E155" i="13" s="1"/>
  <c r="E67" i="13"/>
  <c r="E63" i="13" s="1"/>
  <c r="E70" i="13" s="1"/>
  <c r="D484" i="2"/>
  <c r="E483" i="2" s="1"/>
  <c r="E479" i="2"/>
  <c r="E480" i="2" s="1"/>
  <c r="E482" i="2" s="1"/>
  <c r="E484" i="2" s="1"/>
  <c r="F483" i="2" s="1"/>
  <c r="E532" i="2"/>
  <c r="E534" i="2" s="1"/>
  <c r="E536" i="2" s="1"/>
  <c r="E404" i="2"/>
  <c r="E400" i="2" s="1"/>
  <c r="E407" i="2" s="1"/>
  <c r="D538" i="2"/>
  <c r="E537" i="2" s="1"/>
  <c r="E165" i="2"/>
  <c r="E245" i="2" s="1"/>
  <c r="E247" i="2" s="1"/>
  <c r="E248" i="2" s="1"/>
  <c r="F158" i="2"/>
  <c r="F152" i="13" l="1"/>
  <c r="F148" i="13" s="1"/>
  <c r="F155" i="13" s="1"/>
  <c r="F67" i="13"/>
  <c r="F63" i="13" s="1"/>
  <c r="F70" i="13" s="1"/>
  <c r="F404" i="2"/>
  <c r="F400" i="2" s="1"/>
  <c r="F407" i="2" s="1"/>
  <c r="F479" i="2"/>
  <c r="F480" i="2" s="1"/>
  <c r="F482" i="2" s="1"/>
  <c r="F484" i="2" s="1"/>
  <c r="G483" i="2" s="1"/>
  <c r="F532" i="2"/>
  <c r="F534" i="2" s="1"/>
  <c r="F536" i="2" s="1"/>
  <c r="E538" i="2"/>
  <c r="F537" i="2" s="1"/>
  <c r="F165" i="2"/>
  <c r="F245" i="2" s="1"/>
  <c r="F247" i="2" s="1"/>
  <c r="F248" i="2" s="1"/>
  <c r="G158" i="2"/>
  <c r="G152" i="13" l="1"/>
  <c r="G148" i="13" s="1"/>
  <c r="G155" i="13" s="1"/>
  <c r="G67" i="13"/>
  <c r="G63" i="13" s="1"/>
  <c r="G70" i="13" s="1"/>
  <c r="G404" i="2"/>
  <c r="G400" i="2" s="1"/>
  <c r="G407" i="2" s="1"/>
  <c r="G479" i="2"/>
  <c r="G480" i="2" s="1"/>
  <c r="G482" i="2" s="1"/>
  <c r="G484" i="2" s="1"/>
  <c r="G532" i="2"/>
  <c r="G534" i="2" s="1"/>
  <c r="G536" i="2" s="1"/>
  <c r="F538" i="2"/>
  <c r="G537" i="2" s="1"/>
  <c r="G165" i="2"/>
  <c r="G245" i="2" s="1"/>
  <c r="G247" i="2" s="1"/>
  <c r="G248" i="2" s="1"/>
  <c r="G538" i="2" l="1"/>
</calcChain>
</file>

<file path=xl/sharedStrings.xml><?xml version="1.0" encoding="utf-8"?>
<sst xmlns="http://schemas.openxmlformats.org/spreadsheetml/2006/main" count="1029" uniqueCount="455">
  <si>
    <t/>
  </si>
  <si>
    <t>Attivo</t>
  </si>
  <si>
    <t>A) Crediti verso soci per versamenti ancora dovuti</t>
  </si>
  <si>
    <t>Parte richiamata</t>
  </si>
  <si>
    <t>Parte da richiamare</t>
  </si>
  <si>
    <t>Totale crediti verso soci per versamenti ancora dovuti (A)</t>
  </si>
  <si>
    <t>B) Immobilizzazioni</t>
  </si>
  <si>
    <t>I - Immobilizzazioni immateriali</t>
  </si>
  <si>
    <t>1) costi di impianto e di ampliamento</t>
  </si>
  <si>
    <t>3) diritti di brevetto industriale e diritti di utilizzazione delle opere dell'ingegno</t>
  </si>
  <si>
    <t>4) concessioni, licenze, marchi e diritti simili</t>
  </si>
  <si>
    <t>5) avviamento</t>
  </si>
  <si>
    <t>6) immobilizzazioni in corso e acconti</t>
  </si>
  <si>
    <t>7) altre.</t>
  </si>
  <si>
    <t>Totale immobilizzazioni immateriali</t>
  </si>
  <si>
    <t>II - Immobilizzazioni materiali</t>
  </si>
  <si>
    <t>1) terreni e fabbricati</t>
  </si>
  <si>
    <t>2) impianti e macchinario</t>
  </si>
  <si>
    <t>3) attrezzature industriali e commerciali</t>
  </si>
  <si>
    <t>4) altri beni</t>
  </si>
  <si>
    <t>5) immobilizzazioni in corso e acconti.</t>
  </si>
  <si>
    <t>Totale immobilizzazioni materiali</t>
  </si>
  <si>
    <t>III - Immobilizzazioni finanziarie</t>
  </si>
  <si>
    <t>a) imprese controllate</t>
  </si>
  <si>
    <t>b) imprese collegate</t>
  </si>
  <si>
    <t>c) imprese controllanti</t>
  </si>
  <si>
    <t>Totale partecipazioni</t>
  </si>
  <si>
    <t>a) verso imprese controllate</t>
  </si>
  <si>
    <t>esigibili entro l'esercizio successivo</t>
  </si>
  <si>
    <t>esigibili oltre l'esercizio successivo</t>
  </si>
  <si>
    <t>Totale crediti verso imprese controllate</t>
  </si>
  <si>
    <t>b) verso imprese collegate</t>
  </si>
  <si>
    <t>Totale crediti verso imprese collegate</t>
  </si>
  <si>
    <t>c) verso controllanti</t>
  </si>
  <si>
    <t>Totale crediti verso controllanti</t>
  </si>
  <si>
    <t>Totale crediti verso altri</t>
  </si>
  <si>
    <t>Totale crediti</t>
  </si>
  <si>
    <t>3) altri titoli</t>
  </si>
  <si>
    <t>Totale immobilizzazioni finanziarie</t>
  </si>
  <si>
    <t>Totale immobilizzazioni (B)</t>
  </si>
  <si>
    <t>C) Attivo circolante</t>
  </si>
  <si>
    <t>I - Rimanenze</t>
  </si>
  <si>
    <t>1) materie prime, sussidiarie e di consumo</t>
  </si>
  <si>
    <t>2) prodotti in corso di lavorazione e semilavorati</t>
  </si>
  <si>
    <t>3) lavori in corso su ordinazione</t>
  </si>
  <si>
    <t>4) prodotti finiti e merci</t>
  </si>
  <si>
    <t>5) acconti</t>
  </si>
  <si>
    <t>Totale rimanenze</t>
  </si>
  <si>
    <t>II - Crediti</t>
  </si>
  <si>
    <t>1) verso clienti</t>
  </si>
  <si>
    <t>Totale crediti verso clienti</t>
  </si>
  <si>
    <t>2) verso imprese controllate</t>
  </si>
  <si>
    <t>3) verso imprese collegate</t>
  </si>
  <si>
    <t>4) verso controllanti</t>
  </si>
  <si>
    <t>Totale crediti tributari</t>
  </si>
  <si>
    <t>Totale imposte anticipate</t>
  </si>
  <si>
    <t>III - Attività finanziarie che non costituiscono immobilizzazioni</t>
  </si>
  <si>
    <t>1) partecipazioni in imprese controllate</t>
  </si>
  <si>
    <t>2) partecipazioni in imprese collegate</t>
  </si>
  <si>
    <t>3) partecipazioni in imprese controllanti</t>
  </si>
  <si>
    <t>4) altre partecipazioni</t>
  </si>
  <si>
    <t>Totale attività finanziarie che non costituiscono immobilizzazioni</t>
  </si>
  <si>
    <t>IV - Disponibilità liquide</t>
  </si>
  <si>
    <t>1) depositi bancari e postali</t>
  </si>
  <si>
    <t>2) assegni</t>
  </si>
  <si>
    <t>3) danaro e valori in cassa.</t>
  </si>
  <si>
    <t>Totale disponibilità liquide</t>
  </si>
  <si>
    <t>Totale attivo circolante (C)</t>
  </si>
  <si>
    <t>D) Ratei e risconti</t>
  </si>
  <si>
    <t>Ratei e risconti attivi</t>
  </si>
  <si>
    <t>Disaggio su prestiti emessi</t>
  </si>
  <si>
    <t>Totale ratei e risconti (D)</t>
  </si>
  <si>
    <t>Passivo</t>
  </si>
  <si>
    <t>A) Patrimonio netto</t>
  </si>
  <si>
    <t>I - Capitale.</t>
  </si>
  <si>
    <t>II - Riserva da soprapprezzo delle azioni.</t>
  </si>
  <si>
    <t>III - Riserve di rivalutazione.</t>
  </si>
  <si>
    <t>IV - Riserva legale.</t>
  </si>
  <si>
    <t>V - Riserve statutarie</t>
  </si>
  <si>
    <t>Riserva straordinaria o facoltativa</t>
  </si>
  <si>
    <t>Riserva per rinnovamento impianti e macchinari</t>
  </si>
  <si>
    <t>Riserva ammortamento anticipato</t>
  </si>
  <si>
    <t>Riserva per acquisto azioni proprie.</t>
  </si>
  <si>
    <t>Riserva da deroghe ex art. 2423 Cod. Civ</t>
  </si>
  <si>
    <t>Riserva azioni (quote) della società controllante</t>
  </si>
  <si>
    <t>Riserva non distribuibile da rivalutazione delle partecipazioni</t>
  </si>
  <si>
    <t>Versamenti in conto aumento di capitale</t>
  </si>
  <si>
    <t>Versamenti in conto futuro aumento di capitale</t>
  </si>
  <si>
    <t>Versamenti in conto capitale</t>
  </si>
  <si>
    <t>Versamenti a copertura perdite</t>
  </si>
  <si>
    <t>Riserva da riduzione capitale sociale</t>
  </si>
  <si>
    <t>Riserva avanzo di fusione</t>
  </si>
  <si>
    <t>Riserva per utili su cambi</t>
  </si>
  <si>
    <t>Differenza da arrotondamento all'unità di Euro</t>
  </si>
  <si>
    <t>Totale altre riserve</t>
  </si>
  <si>
    <t>Acconti su dividendi</t>
  </si>
  <si>
    <t>Copertura parziale perdita d'esercizio</t>
  </si>
  <si>
    <t>B) Fondi per rischi e oneri</t>
  </si>
  <si>
    <t>1) per trattamento di quiescenza e obblighi simili</t>
  </si>
  <si>
    <t>2) per imposte, anche differite</t>
  </si>
  <si>
    <t>D) Debiti</t>
  </si>
  <si>
    <t>1) obbligazioni</t>
  </si>
  <si>
    <t>Totale obbligazioni</t>
  </si>
  <si>
    <t>2) obbligazioni convertibili</t>
  </si>
  <si>
    <t>Totale obbligazioni convertibili</t>
  </si>
  <si>
    <t>3) debiti verso soci per finanziamenti</t>
  </si>
  <si>
    <t>Totale debiti verso soci per finanziamenti</t>
  </si>
  <si>
    <t>4) debiti verso banche</t>
  </si>
  <si>
    <t>Totale debiti verso banche</t>
  </si>
  <si>
    <t>5) debiti verso altri finanziatori</t>
  </si>
  <si>
    <t>Totale debiti verso altri finanziatori</t>
  </si>
  <si>
    <t>6) acconti</t>
  </si>
  <si>
    <t>Totale  acconti</t>
  </si>
  <si>
    <t>7) debiti verso fornitori</t>
  </si>
  <si>
    <t>Totale debiti verso fornitori</t>
  </si>
  <si>
    <t>8) debiti rappresentati da titoli di credito</t>
  </si>
  <si>
    <t>Totale debiti rappresentati da titoli di credito</t>
  </si>
  <si>
    <t>9) debiti verso imprese controllate</t>
  </si>
  <si>
    <t>Totale debiti verso imprese controllate</t>
  </si>
  <si>
    <t>10) debiti verso imprese collegate</t>
  </si>
  <si>
    <t>Totale debiti verso imprese collegate</t>
  </si>
  <si>
    <t>11) debiti verso controllanti</t>
  </si>
  <si>
    <t>Totale debiti verso controllanti</t>
  </si>
  <si>
    <t>12) debiti tributari</t>
  </si>
  <si>
    <t>Totale debiti tributari</t>
  </si>
  <si>
    <t>13) debiti verso istituti di previdenza e di sicurezza sociale</t>
  </si>
  <si>
    <t>Totale debiti verso istituti di previdenza e di sicurezza sociale</t>
  </si>
  <si>
    <t>14) altri debiti</t>
  </si>
  <si>
    <t>Totale altri debiti</t>
  </si>
  <si>
    <t>E) Ratei e risconti</t>
  </si>
  <si>
    <t>Ratei e risconti passivi</t>
  </si>
  <si>
    <t>Aggio su prestiti emessi</t>
  </si>
  <si>
    <t>A) Valore della produzione:</t>
  </si>
  <si>
    <t>1) ricavi delle vendite e delle prestazioni</t>
  </si>
  <si>
    <t>2) variazioni delle rimanenze di prodotti in corso di lavorazione, semilavorati e finiti</t>
  </si>
  <si>
    <t>3) variazioni dei lavori in corso su ordinazione</t>
  </si>
  <si>
    <t>4) incrementi di immobilizzazioni per lavori interni</t>
  </si>
  <si>
    <t>contributi in conto esercizio</t>
  </si>
  <si>
    <t>altri</t>
  </si>
  <si>
    <t>Totale altri ricavi e proventi</t>
  </si>
  <si>
    <t>B) Costi della produzione:</t>
  </si>
  <si>
    <t>6) per materie prime, sussidiarie, di consumo e di merci</t>
  </si>
  <si>
    <t>7) per servizi</t>
  </si>
  <si>
    <t>8) per godimento di beni di terzi</t>
  </si>
  <si>
    <t>9) per il personale:</t>
  </si>
  <si>
    <t>a) salari e stipendi</t>
  </si>
  <si>
    <t>b) oneri sociali</t>
  </si>
  <si>
    <t>c) trattamento di fine rapporto</t>
  </si>
  <si>
    <t>d) trattamento di quiescenza e simili</t>
  </si>
  <si>
    <t>e) altri costi</t>
  </si>
  <si>
    <t>Totale costi per il personale</t>
  </si>
  <si>
    <t>10) ammortamenti e svalutazioni:</t>
  </si>
  <si>
    <t>a) ammortamento delle immobilizzazioni immateriali</t>
  </si>
  <si>
    <t>b) ammortamento delle immobilizzazioni materiali</t>
  </si>
  <si>
    <t>c) altre svalutazioni delle immobilizzazioni</t>
  </si>
  <si>
    <t>d) svalutazioni dei crediti compresi nell'attivo circolante e delle disponibilità liquide</t>
  </si>
  <si>
    <t>Totale ammortamenti e svalutazioni</t>
  </si>
  <si>
    <t>11) variazioni delle rimanenze di materie prime, sussidiarie, di consumo e merci</t>
  </si>
  <si>
    <t>12) accantonamenti per rischi</t>
  </si>
  <si>
    <t>13) altri accantonamenti</t>
  </si>
  <si>
    <t>14) oneri diversi di gestione</t>
  </si>
  <si>
    <t>Differenza tra valore e costi della produzione (A - B)</t>
  </si>
  <si>
    <t>C) Proventi e oneri finanziari:</t>
  </si>
  <si>
    <t>da imprese controllate</t>
  </si>
  <si>
    <t>da imprese collegate</t>
  </si>
  <si>
    <t>Totale proventi da partecipazioni</t>
  </si>
  <si>
    <t>16) altri proventi finanziari:</t>
  </si>
  <si>
    <t>da imprese controllanti</t>
  </si>
  <si>
    <t>Totale proventi finanziari da crediti iscritti nelle immobilizzazioni</t>
  </si>
  <si>
    <t>b) da titoli iscritti nelle immobilizzazioni che non costituiscono partecipazioni</t>
  </si>
  <si>
    <t>c) da titoli iscritti nell'attivo circolante che non costituiscono partecipazioni</t>
  </si>
  <si>
    <t>Totale proventi diversi dai precedenti</t>
  </si>
  <si>
    <t>Totale altri proventi finanziari</t>
  </si>
  <si>
    <t>17) interessi e altri oneri finanziari</t>
  </si>
  <si>
    <t>a imprese controllate</t>
  </si>
  <si>
    <t>a imprese collegate</t>
  </si>
  <si>
    <t>a imprese controllanti</t>
  </si>
  <si>
    <t>Totale interessi e altri oneri finanziari</t>
  </si>
  <si>
    <t>17-bis) utili e perdite su cambi</t>
  </si>
  <si>
    <t>18) rivalutazioni:</t>
  </si>
  <si>
    <t>a) di partecipazioni</t>
  </si>
  <si>
    <t>b) di immobilizzazioni finanziarie che non costituiscono partecipazioni</t>
  </si>
  <si>
    <t>c) di titoli iscritti all'attivo circolante che non costituiscono partecipazioni</t>
  </si>
  <si>
    <t>Totale rivalutazioni</t>
  </si>
  <si>
    <t>19) svalutazioni:</t>
  </si>
  <si>
    <t>c) di titoli iscritti nell'attivo circolante che non costituiscono partecipazioni</t>
  </si>
  <si>
    <t>Totale svalutazioni</t>
  </si>
  <si>
    <t>22) imposte sul reddito dell'esercizio, correnti, differite e anticipate</t>
  </si>
  <si>
    <t>Imposte correnti</t>
  </si>
  <si>
    <t>Imposte differite</t>
  </si>
  <si>
    <t>Imposte anticipate</t>
  </si>
  <si>
    <t>proventi (oneri) da adesione al regime di consolidato fiscale / trasparenza fiscale</t>
  </si>
  <si>
    <t>Totale delle imposte sul reddito dell'esercizio, correnti, differite e anticipate</t>
  </si>
  <si>
    <t>23) Utile (perdita) dell'esercizio</t>
  </si>
  <si>
    <t>Schema n. 1: Flusso della gestione reddituale determinato con il metodo indiretto</t>
  </si>
  <si>
    <t>A. Flussi finanziari derivanti dalla gestione reddituale (metodo indiretto)</t>
  </si>
  <si>
    <t>Utile (perdita) dell’esercizio</t>
  </si>
  <si>
    <t>Imposte sul reddito</t>
  </si>
  <si>
    <t>Interessi passivi/(interessi attivi)</t>
  </si>
  <si>
    <t>(Dividendi)</t>
  </si>
  <si>
    <t>(Plusvalenze)/minusvalenze derivanti dalla cessione di attività</t>
  </si>
  <si>
    <t>1. Utile (perdita) dell’esercizio prima d’imposte sul reddito, interessi, dividendi e plus/minusvalenze da cessione</t>
  </si>
  <si>
    <t>Rettifiche per elementi non monetari che non hanno avuto contropartita nel capitale circolante netto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</si>
  <si>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</si>
  <si>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</si>
  <si>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</si>
  <si>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</si>
  <si>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Variazioni del capitale circolante netto</t>
  </si>
  <si>
    <t>Decremento/(incremento) delle rimanenze</t>
  </si>
  <si>
    <t>Decremento/(incremento) dei crediti vs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</si>
  <si>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</si>
  <si>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</si>
  <si>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</si>
  <si>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</si>
  <si>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</si>
  <si>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Interessi incassati/(pagati)</t>
  </si>
  <si>
    <t>(Imposte sul reddito pagate)</t>
  </si>
  <si>
    <t>Dividendi incassati</t>
  </si>
  <si>
    <t>Utilizzo dei fondi</t>
  </si>
  <si>
    <t>4. Flusso finanziario dopo le altre rettifiche</t>
  </si>
  <si>
    <t>Flusso finanziario della gestione reddituale (A)</t>
  </si>
  <si>
    <t>B. Flussi finanziari derivanti dall’attività d’investimento</t>
  </si>
  <si>
    <t>Immobilizzazioni materiali</t>
  </si>
  <si>
    <t>(Investimenti)</t>
  </si>
  <si>
    <t>Prezzo di realizzo disinvestimenti</t>
  </si>
  <si>
    <t>Immobilizzazioni immateriali</t>
  </si>
  <si>
    <t>Immobilizzazioni finanziarie</t>
  </si>
  <si>
    <t>Attività Finanziarie non immobilizzate</t>
  </si>
  <si>
    <t>Flusso finanziario dell’attività di investimento (B)</t>
  </si>
  <si>
    <t>C. Flussi finanziari derivanti dall’attività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</si>
  <si>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</si>
  <si>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</si>
  <si>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</si>
  <si>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</si>
  <si>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</si>
  <si>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</si>
  <si>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</si>
  <si>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(e acconti su dividendi) pagati</t>
  </si>
  <si>
    <t>Flusso finanziario dell’attività di finanziamento (C)</t>
  </si>
  <si>
    <t>Incremento (decremento) delle disponibilità liquide (a ± b ± c)</t>
  </si>
  <si>
    <t>A. Flussi finanziari derivanti dalla gestione reddituale</t>
  </si>
  <si>
    <t>Incassi da clienti</t>
  </si>
  <si>
    <t>Altri incassi</t>
  </si>
  <si>
    <t>(Pagamenti a fornitori per acquisti)</t>
  </si>
  <si>
    <t>(Pagamenti a fornitori per servizi)</t>
  </si>
  <si>
    <t>(Pagamenti al personale)</t>
  </si>
  <si>
    <t>(Altri pagamenti)</t>
  </si>
  <si>
    <t>(Imposte pagate sul reddito)</t>
  </si>
  <si>
    <t>Interessi incassati/( pagati)</t>
  </si>
  <si>
    <t xml:space="preserve">                 Flusso finanziario dalla gestione reddituale (A)</t>
  </si>
  <si>
    <t>Flusso finanziario dall’attività di investimento (B)</t>
  </si>
  <si>
    <t>Schema 2: Flusso della gestione reddituale determinato con il metodo diretto</t>
  </si>
  <si>
    <t>Produzione</t>
  </si>
  <si>
    <t>Consumo merci</t>
  </si>
  <si>
    <t>MARGINE LORDO INDUSTRIALE (fatturato netto-consumo di merci)</t>
  </si>
  <si>
    <t>Costi variabili totali</t>
  </si>
  <si>
    <t>MARGINE LORDO DI CONTRIBUZIONE</t>
  </si>
  <si>
    <t>Costi fissi totali</t>
  </si>
  <si>
    <t>Gestione straordinaria</t>
  </si>
  <si>
    <t>Gestione finaziaria</t>
  </si>
  <si>
    <t>REDDITO NETTO</t>
  </si>
  <si>
    <t>VALORE DELLA PRODUZIONE OTTENUTA</t>
  </si>
  <si>
    <t>COSTI PER CONSUMI DI MATERIE E SERVIZI</t>
  </si>
  <si>
    <t>VALORE AGGIUNTO</t>
  </si>
  <si>
    <t>REDDITO OPERATIVO DELLA GEST. CARATTERISTICA</t>
  </si>
  <si>
    <t>RISULTATO DELLA GESTIONE CORRENTE</t>
  </si>
  <si>
    <t>RISULTATO PRIMA DELLE IMPOSTE</t>
  </si>
  <si>
    <t>RISULTATO NETTO (UTILE DELL'ESERCIZIO)</t>
  </si>
  <si>
    <t>TOTALE ATTIVO</t>
  </si>
  <si>
    <t>Capitale Netto</t>
  </si>
  <si>
    <t>TOTALE PASSIVO</t>
  </si>
  <si>
    <t>Utilizzo dei Fondi</t>
  </si>
  <si>
    <t>2) costi di sviluppo </t>
  </si>
  <si>
    <t>Totale crediti verso imprese sottoposte al controllo delle controllanti</t>
  </si>
  <si>
    <t>5) verso imprese sottoposte al controllo di controllanti</t>
  </si>
  <si>
    <t>3-bis) partecipazioni in imprese sottoposte al controllo di controllanti</t>
  </si>
  <si>
    <t>X - Riserva negativa per azioni proprie in portafoglio</t>
  </si>
  <si>
    <t>3) strumenti finanziari derivati passivi</t>
  </si>
  <si>
    <t>11bis) debiti verso imprese sottoposte al controllo di controllanti</t>
  </si>
  <si>
    <t>d) di strumenti finanziari derivati</t>
  </si>
  <si>
    <t>Risultato prima delle imposte (A - B + - C + - D )</t>
  </si>
  <si>
    <t>xxx</t>
  </si>
  <si>
    <t>ANNO</t>
  </si>
  <si>
    <t>TEMPO</t>
  </si>
  <si>
    <t>d) verso imprese sottoposte al controllo delle controllanti</t>
  </si>
  <si>
    <t>d-bis) verso altri</t>
  </si>
  <si>
    <t>4) strumenti finanziari derivati attivi.</t>
  </si>
  <si>
    <t>5-bis) crediti tributari</t>
  </si>
  <si>
    <t>5-ter) imposte anticipate</t>
  </si>
  <si>
    <t>5 quater) verso altri</t>
  </si>
  <si>
    <t>5) strumenti finanziari derivati attivi</t>
  </si>
  <si>
    <t>Totale patrimonio netto (A)</t>
  </si>
  <si>
    <t>Totale fondi per rischi ed oneri (B)</t>
  </si>
  <si>
    <t>Totale debiti (D)</t>
  </si>
  <si>
    <t>Totale ratei e risconti (E)</t>
  </si>
  <si>
    <t>Differenza A-P</t>
  </si>
  <si>
    <t>Riserve da condono fiscale</t>
  </si>
  <si>
    <t>VII - Altre riserve - Riserva per operazioni di copertura dei flussi finanziari attesi</t>
  </si>
  <si>
    <t>4) altri</t>
  </si>
  <si>
    <t>Stato Patrimoniale (schema civilistico)</t>
  </si>
  <si>
    <t>VI - Altre riserve, distintamente indicate:</t>
  </si>
  <si>
    <t>5) altri ricavi e proventi:</t>
  </si>
  <si>
    <t>Totale valore della produzione (A)</t>
  </si>
  <si>
    <t>Totale costi della produzione (B)</t>
  </si>
  <si>
    <t>a) da crediti iscritti nelle immobilizzazioni (con separata indicazione di quelli da imprese controllate, collegate e controllanti e da imprese sottoposte al controllo di queste ultime):</t>
  </si>
  <si>
    <t>15) proventi da partecipazioni (con separata indicazione di quelli da imprese controllate e collegate e di quelli relativi a controllanti e ad imprese sottoposte al controllo di queste ultime):</t>
  </si>
  <si>
    <t>1) partecipazioni in:</t>
  </si>
  <si>
    <t>d) proventi diversi (con separata indicazione di quelli da imprese controllate, collegate e controllanti e da imprese sottoposte al controllo di queste ultime):</t>
  </si>
  <si>
    <t>Totale proventi e oneri finanziari (15 + 16 - 17 + - 17-bis) ( C )</t>
  </si>
  <si>
    <t>D) Rettifiche di valore di attività e passività finanziarie:</t>
  </si>
  <si>
    <t>Totale delle rettifiche di valore di attività finanziarie (18 - 19) (D)</t>
  </si>
  <si>
    <t>Conto Economico riclassificazione  Fatturato e Costo Industriale</t>
  </si>
  <si>
    <t>REDDITO ANTE IMPOSTE</t>
  </si>
  <si>
    <t>Conto Economico riclassificazione Produzione e Valore Aggiunto</t>
  </si>
  <si>
    <t>EBIT - REDDITO OPERATIVO</t>
  </si>
  <si>
    <t>EBITDA - MARGINE OPERATIVO LORDO</t>
  </si>
  <si>
    <t>S.P. riclassificazione per pertinenza gestionale</t>
  </si>
  <si>
    <t>Attività correnti - Crediti</t>
  </si>
  <si>
    <t>Attività correnti - Rimanenze, Magazzino, Scorte</t>
  </si>
  <si>
    <t>Attività non correnti operative - Immobilizzazioni immateriali</t>
  </si>
  <si>
    <t>Attività non correnti operative - Immobilizzazioni Materiali</t>
  </si>
  <si>
    <t>Passività correnti - Debiti</t>
  </si>
  <si>
    <t>Attività non correnti operative e non - Cassa, Banca, Titoli altre liquidità</t>
  </si>
  <si>
    <t>Attività non correnti operative e non - Immobilizzazioni Materiali e Finanziarie</t>
  </si>
  <si>
    <t>Passività non correnti -  Finanziamenti Soci e Altri</t>
  </si>
  <si>
    <t xml:space="preserve">Totale Utile (perdita) esercizio netta </t>
  </si>
  <si>
    <t>VIII - Utili (perdite) portati a nuovo</t>
  </si>
  <si>
    <t>IX - Utile (perdita) dell'esercizio</t>
  </si>
  <si>
    <t>Utile (perdita) dell'esercizio</t>
  </si>
  <si>
    <t>6) altri titoli</t>
  </si>
  <si>
    <t>Debiti Verso Collegate, Controllate, Controllanti (Finanziari)</t>
  </si>
  <si>
    <t>Scoperto c/ Banche e Depositi postali</t>
  </si>
  <si>
    <t>Debiti finanziari (Mutui, Finanziamenti etc.)</t>
  </si>
  <si>
    <t>Capitale Sociale</t>
  </si>
  <si>
    <t>Altri Debiti a m.l.t. (Obbligazioni)</t>
  </si>
  <si>
    <t>Debiti vs Fornitori</t>
  </si>
  <si>
    <t>Debiti Previd., Assistenziali etc.</t>
  </si>
  <si>
    <t>Debiti tributari</t>
  </si>
  <si>
    <t>Fondo TFR</t>
  </si>
  <si>
    <t>Altri debiti</t>
  </si>
  <si>
    <t>Ratei e Risconti Passivi correnti</t>
  </si>
  <si>
    <t>Riserva Legale</t>
  </si>
  <si>
    <t>Altre Riserve</t>
  </si>
  <si>
    <t>Utile a nuovo</t>
  </si>
  <si>
    <t>Risultato di Esercizio</t>
  </si>
  <si>
    <t>Costi d'impianto e ampliamento</t>
  </si>
  <si>
    <t>Ricerca &amp; Sviluppo</t>
  </si>
  <si>
    <t>Altre immobilizzazioni immateriali</t>
  </si>
  <si>
    <t>Impianti e macchinari</t>
  </si>
  <si>
    <t>Attrezzature industriali e commerciali</t>
  </si>
  <si>
    <t>Altri beni</t>
  </si>
  <si>
    <t>Rimanenze prodotti in corso di lavorazione, semilavorati e finiti</t>
  </si>
  <si>
    <t>Rimanenze materie prime, sussidiare di consumo e merci</t>
  </si>
  <si>
    <t>Crediti vs clienti</t>
  </si>
  <si>
    <t>Crediti tributari</t>
  </si>
  <si>
    <t>Ratei e Risconti attivi Correnti</t>
  </si>
  <si>
    <t>Altre attività correnti (Altri Crediti, fatture da emettere ecc.)</t>
  </si>
  <si>
    <t>Immobili (terreni e fabbricati)</t>
  </si>
  <si>
    <t>Altri Fondi</t>
  </si>
  <si>
    <t>d-bis) altre imprese</t>
  </si>
  <si>
    <t>2) Crediti:</t>
  </si>
  <si>
    <t>Rimanenze iniziali prodotti in corso di lavorazione, semilavorati e finiti</t>
  </si>
  <si>
    <t>Rimanenze finali prodotti in corso di lavorazione, semilavorati e finiti</t>
  </si>
  <si>
    <t>Vendite prodotti finiti , merci e servizi</t>
  </si>
  <si>
    <t>Altri ricavi</t>
  </si>
  <si>
    <t>Rimanenze iniziali materie prime, sussidiare di consumo e merci</t>
  </si>
  <si>
    <t>Rimanenze finali materie prime, sussidiarie di consumo e merci</t>
  </si>
  <si>
    <t>Acquisti</t>
  </si>
  <si>
    <t>Costi variabili di produzione (servizi)</t>
  </si>
  <si>
    <t>Altri costi variabili (godimento beni terzi)</t>
  </si>
  <si>
    <t>ammortamenti materiali</t>
  </si>
  <si>
    <t>ammortamenti immateriali</t>
  </si>
  <si>
    <t>oneri diversi di gestione</t>
  </si>
  <si>
    <t>accantonamenti a rischi</t>
  </si>
  <si>
    <t>costi del personale dipendente</t>
  </si>
  <si>
    <t>accantonamento al TFR</t>
  </si>
  <si>
    <t>+ / - Svalutazioni  Plusvalenze Minusvalenze</t>
  </si>
  <si>
    <t>+ / - Proventi Oneri Finanziari</t>
  </si>
  <si>
    <t>Ricavi netti di vendita</t>
  </si>
  <si>
    <t>Variazioni delle rim. di prod. in corso di lav., semilavorati e finiti</t>
  </si>
  <si>
    <t>Variazioni dei lavori in corso su ordinazione</t>
  </si>
  <si>
    <t>Costi patrimonializzati</t>
  </si>
  <si>
    <t>Altri ricavi e proventi</t>
  </si>
  <si>
    <t>Per materie prime, sussidiarie e di merci</t>
  </si>
  <si>
    <t xml:space="preserve">Per servizi </t>
  </si>
  <si>
    <t>Per godimento beni di terzi</t>
  </si>
  <si>
    <t>Variazioni delle rimanenze di materie prime e sussidiarie</t>
  </si>
  <si>
    <t>Oneri diversi di gestione</t>
  </si>
  <si>
    <t>Costi per il personale</t>
  </si>
  <si>
    <t>Ammortamenti e svalutazioni</t>
  </si>
  <si>
    <t>+/- Risultato della gestione accessoria</t>
  </si>
  <si>
    <t>+/- Risultato della gestione finanziaria</t>
  </si>
  <si>
    <t>+/- Risultato della gestione straordinaria</t>
  </si>
  <si>
    <t>Imposte sul reddito d'esercizio</t>
  </si>
  <si>
    <t>TOTALE ATTIVO (A+B+C+D)</t>
  </si>
  <si>
    <t>Totale Trattamento di fine rapporto di lavoro subordinato ( C )</t>
  </si>
  <si>
    <t>C) Fondi Trattamento fine rapporto</t>
  </si>
  <si>
    <t>Passività non correnti finanziarie -  Debiti finanziari Soci e Altri</t>
  </si>
  <si>
    <t>Passività non correnti finanziarie - Debito finanziari Banche e Titoli</t>
  </si>
  <si>
    <t>Passività non correnti finanziarie - Banche a breve termine</t>
  </si>
  <si>
    <t>TOTALE PASSIVO (A+B+C+D+E)</t>
  </si>
  <si>
    <t>Altre rettifiche:</t>
  </si>
  <si>
    <t>&lt;---PLUG</t>
  </si>
  <si>
    <t>Accantonamenti</t>
  </si>
  <si>
    <t>Crediti vs soci</t>
  </si>
  <si>
    <t>Attività non correnti operative e non - Cassa, Banca, Titoli altre liquidità circolante</t>
  </si>
  <si>
    <t>Cassa, Banca</t>
  </si>
  <si>
    <t>Titoli, altre attività prontamente liquidabili</t>
  </si>
  <si>
    <t>Debiti Verso Collegate, Controllate, Controllanti (Finanziari)*</t>
  </si>
  <si>
    <t>Attività non correnti operative e non - Immobilizzazioni Finanziarie</t>
  </si>
  <si>
    <t>*Attenzione: verificare se Debiti/Crediti vs Imprese Collegate, Controllate, Controllanti siano di nataura Corrente o non corrente</t>
  </si>
  <si>
    <t>Passività non correnti finanziarie - Debito finanziarie Banche e Obbligazionisti</t>
  </si>
  <si>
    <t xml:space="preserve">- Svalutazioni Minusvalenze + Rivalutazioni Plusvalenze </t>
  </si>
  <si>
    <t>- Oneri Finanziari + Proventi finanziari</t>
  </si>
  <si>
    <t>Altre attività correnti 
(Crediti, fatture emettere vs Collegate, Controllate, Controllanti ecc.)*</t>
  </si>
  <si>
    <t>Immobilizzazioni finanziarie 
(Collegate, Controllate, Controllanti)*</t>
  </si>
  <si>
    <t>Debiti Verso Collegate, Controllate, Controllanti*</t>
  </si>
  <si>
    <t>CONTO ECONOMICO (schema civilistico)</t>
  </si>
  <si>
    <t>C.S.</t>
  </si>
  <si>
    <t>Attività a breve termine</t>
  </si>
  <si>
    <t>Attività a medio lungo termine</t>
  </si>
  <si>
    <t>(l) Liquidità immediate</t>
  </si>
  <si>
    <t>(L) Liquidità differite</t>
  </si>
  <si>
    <t>(D) Disponibilità</t>
  </si>
  <si>
    <t>Ratei e Risconti attivi</t>
  </si>
  <si>
    <t>Crediti vs clienti l.t.</t>
  </si>
  <si>
    <t>Crediti tributari l.t.</t>
  </si>
  <si>
    <t>Crediti vs clienti b.t.</t>
  </si>
  <si>
    <t>Crediti tributari b.t.</t>
  </si>
  <si>
    <t>S.P. riclassificazione per liquidità ed esigibilità</t>
  </si>
  <si>
    <t>Altre attività l.t.</t>
  </si>
  <si>
    <t xml:space="preserve">Immobilizzazioni finanziarie l.t.
(Partecipazioni, crediti partecipate l.t., altri titoli) </t>
  </si>
  <si>
    <t xml:space="preserve">Immobilizzazioni finanziarie bt.
(Crediti partecipate b.t.) </t>
  </si>
  <si>
    <t>Passività a breve termine</t>
  </si>
  <si>
    <t>Ratei e Risconti Passivi</t>
  </si>
  <si>
    <t>Passività a medio lungo termine</t>
  </si>
  <si>
    <t>Debiti vs Fornitori b.t.</t>
  </si>
  <si>
    <t>Debiti Previd., Assistenziali etc. b.t.</t>
  </si>
  <si>
    <t>Debiti tributari b.t.</t>
  </si>
  <si>
    <t>Altri debiti b.t.</t>
  </si>
  <si>
    <t>Debiti Verso Collegate, Controllate, Controllanti b.t.</t>
  </si>
  <si>
    <t>Debiti Verso Collegate, Controllate, Controllanti l.t.</t>
  </si>
  <si>
    <t>Finanziamenti Soci e Altri l.t.</t>
  </si>
  <si>
    <t>Debiti vs Fornitori l.t.</t>
  </si>
  <si>
    <t>Debiti tributari l.t.</t>
  </si>
  <si>
    <t>Debiti Previd., Assistenziali etc. l.t.</t>
  </si>
  <si>
    <t>Altri debiti l.t.</t>
  </si>
  <si>
    <t>Debiti finanziari (Mutui, Finanziamenti etc.) l.t.</t>
  </si>
  <si>
    <t>Altri Debiti finanziari l.t. (Obbligazioni) l.t.</t>
  </si>
  <si>
    <t>Debiti finanziari b.t.</t>
  </si>
  <si>
    <t>Altri Debiti finanziari b.t. (Obbligazioni)</t>
  </si>
  <si>
    <t>Finanziamenti Soci e Altri b.t.</t>
  </si>
  <si>
    <t>Conto Economico riclassificazione  Fatturato e Costo Venduto (o Industriale)</t>
  </si>
  <si>
    <t>Altre attività l.t.
(Crediti, fatture emettere vs Collegate, Controllate, Controllanti ecc.)</t>
  </si>
  <si>
    <t>Altre attività b.t.
(Crediti, fatture emettere vs Collegate, Controllate, Controllanti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</si>
</sst>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8"/>
      <name val="Times New Roman"/>
      <family val="1"/>
    </font>
    <font>
      <b/>
      <i/>
      <sz val="14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5" fillId="0" borderId="0" xfId="0" applyFont="1" applyFill="1" applyBorder="1" applyProtection="1">
      <protection hidden="1"/>
    </xf>
    <xf numFmtId="3" fontId="5" fillId="0" borderId="0" xfId="0" applyNumberFormat="1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 indent="1"/>
      <protection hidden="1"/>
    </xf>
    <xf numFmtId="165" fontId="5" fillId="0" borderId="0" xfId="1" applyNumberFormat="1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 indent="2"/>
      <protection hidden="1"/>
    </xf>
    <xf numFmtId="165" fontId="4" fillId="0" borderId="0" xfId="1" applyNumberFormat="1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right" indent="2"/>
      <protection hidden="1"/>
    </xf>
    <xf numFmtId="0" fontId="4" fillId="0" borderId="0" xfId="0" applyFont="1" applyFill="1" applyBorder="1" applyAlignment="1" applyProtection="1">
      <alignment horizontal="left" indent="11"/>
      <protection hidden="1"/>
    </xf>
    <xf numFmtId="0" fontId="5" fillId="2" borderId="0" xfId="0" applyFont="1" applyFill="1" applyBorder="1" applyProtection="1">
      <protection hidden="1"/>
    </xf>
    <xf numFmtId="165" fontId="5" fillId="2" borderId="0" xfId="1" applyNumberFormat="1" applyFont="1" applyFill="1" applyBorder="1" applyProtection="1"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165" fontId="8" fillId="0" borderId="0" xfId="1" applyNumberFormat="1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11" fillId="0" borderId="2" xfId="0" applyFont="1" applyFill="1" applyBorder="1" applyAlignment="1" applyProtection="1">
      <alignment horizontal="left" indent="2"/>
      <protection hidden="1"/>
    </xf>
    <xf numFmtId="0" fontId="11" fillId="0" borderId="0" xfId="0" applyFont="1" applyFill="1" applyBorder="1" applyAlignment="1" applyProtection="1">
      <alignment horizontal="left" indent="2"/>
      <protection hidden="1"/>
    </xf>
    <xf numFmtId="0" fontId="5" fillId="0" borderId="0" xfId="0" applyFont="1" applyFill="1" applyBorder="1" applyAlignment="1" applyProtection="1">
      <alignment horizontal="right" indent="2"/>
      <protection hidden="1"/>
    </xf>
    <xf numFmtId="0" fontId="5" fillId="0" borderId="0" xfId="0" applyFont="1" applyFill="1" applyBorder="1" applyAlignment="1" applyProtection="1">
      <alignment horizontal="left" indent="11"/>
      <protection hidden="1"/>
    </xf>
    <xf numFmtId="0" fontId="8" fillId="0" borderId="0" xfId="0" applyFont="1" applyFill="1" applyBorder="1" applyAlignment="1" applyProtection="1">
      <alignment horizontal="left" indent="2"/>
      <protection hidden="1"/>
    </xf>
    <xf numFmtId="0" fontId="6" fillId="0" borderId="0" xfId="0" applyFont="1" applyFill="1" applyBorder="1" applyAlignment="1" applyProtection="1">
      <alignment horizontal="left" indent="2"/>
      <protection hidden="1"/>
    </xf>
    <xf numFmtId="0" fontId="5" fillId="0" borderId="0" xfId="0" applyFont="1" applyFill="1" applyBorder="1" applyAlignment="1" applyProtection="1">
      <alignment horizontal="left" indent="5"/>
      <protection hidden="1"/>
    </xf>
    <xf numFmtId="0" fontId="7" fillId="0" borderId="0" xfId="0" applyFont="1" applyFill="1" applyBorder="1" applyAlignment="1" applyProtection="1">
      <alignment horizontal="left" indent="2"/>
      <protection hidden="1"/>
    </xf>
    <xf numFmtId="0" fontId="12" fillId="0" borderId="0" xfId="0" applyFont="1" applyFill="1" applyBorder="1" applyProtection="1">
      <protection hidden="1"/>
    </xf>
    <xf numFmtId="0" fontId="12" fillId="5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Protection="1">
      <protection hidden="1"/>
    </xf>
    <xf numFmtId="0" fontId="11" fillId="5" borderId="0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right" indent="2"/>
      <protection hidden="1"/>
    </xf>
    <xf numFmtId="165" fontId="5" fillId="3" borderId="0" xfId="1" applyNumberFormat="1" applyFont="1" applyFill="1" applyBorder="1" applyProtection="1">
      <protection hidden="1"/>
    </xf>
    <xf numFmtId="0" fontId="5" fillId="3" borderId="0" xfId="0" applyFont="1" applyFill="1" applyBorder="1" applyProtection="1">
      <protection hidden="1"/>
    </xf>
    <xf numFmtId="0" fontId="11" fillId="0" borderId="2" xfId="0" applyFont="1" applyFill="1" applyBorder="1" applyAlignment="1" applyProtection="1">
      <alignment horizontal="left" indent="1"/>
      <protection hidden="1"/>
    </xf>
    <xf numFmtId="0" fontId="11" fillId="0" borderId="1" xfId="0" applyFont="1" applyFill="1" applyBorder="1" applyAlignment="1" applyProtection="1">
      <alignment horizontal="center"/>
      <protection hidden="1"/>
    </xf>
    <xf numFmtId="165" fontId="8" fillId="0" borderId="0" xfId="1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 indent="8"/>
      <protection hidden="1"/>
    </xf>
    <xf numFmtId="0" fontId="3" fillId="0" borderId="0" xfId="0" applyFont="1" applyFill="1" applyBorder="1" applyAlignment="1" applyProtection="1">
      <alignment horizontal="left" indent="4"/>
      <protection hidden="1"/>
    </xf>
    <xf numFmtId="0" fontId="8" fillId="0" borderId="2" xfId="0" applyFont="1" applyFill="1" applyBorder="1" applyAlignment="1" applyProtection="1">
      <alignment horizontal="left" indent="4"/>
      <protection hidden="1"/>
    </xf>
    <xf numFmtId="0" fontId="4" fillId="0" borderId="0" xfId="0" applyFont="1" applyFill="1" applyBorder="1" applyAlignment="1" applyProtection="1">
      <alignment horizontal="left" indent="6"/>
      <protection hidden="1"/>
    </xf>
    <xf numFmtId="0" fontId="4" fillId="0" borderId="0" xfId="0" applyFont="1" applyFill="1" applyBorder="1" applyAlignment="1" applyProtection="1">
      <alignment horizontal="left" indent="10"/>
      <protection hidden="1"/>
    </xf>
    <xf numFmtId="49" fontId="11" fillId="0" borderId="0" xfId="0" applyNumberFormat="1" applyFont="1" applyFill="1" applyBorder="1" applyProtection="1">
      <protection hidden="1"/>
    </xf>
    <xf numFmtId="49" fontId="2" fillId="0" borderId="0" xfId="0" applyNumberFormat="1" applyFont="1" applyFill="1" applyBorder="1" applyAlignment="1" applyProtection="1">
      <alignment horizontal="left" indent="2"/>
      <protection hidden="1"/>
    </xf>
    <xf numFmtId="49" fontId="4" fillId="0" borderId="0" xfId="0" applyNumberFormat="1" applyFont="1" applyFill="1" applyBorder="1" applyAlignment="1" applyProtection="1">
      <alignment horizontal="left" indent="6"/>
      <protection hidden="1"/>
    </xf>
    <xf numFmtId="49" fontId="4" fillId="0" borderId="0" xfId="0" applyNumberFormat="1" applyFont="1" applyFill="1" applyBorder="1" applyAlignment="1" applyProtection="1">
      <alignment horizontal="left" indent="10"/>
      <protection hidden="1"/>
    </xf>
    <xf numFmtId="49" fontId="3" fillId="0" borderId="2" xfId="0" applyNumberFormat="1" applyFont="1" applyFill="1" applyBorder="1" applyAlignment="1" applyProtection="1">
      <alignment horizontal="right" indent="2"/>
      <protection hidden="1"/>
    </xf>
    <xf numFmtId="49" fontId="11" fillId="0" borderId="2" xfId="0" applyNumberFormat="1" applyFont="1" applyFill="1" applyBorder="1" applyAlignment="1" applyProtection="1">
      <alignment horizontal="left" indent="2"/>
      <protection hidden="1"/>
    </xf>
    <xf numFmtId="49" fontId="11" fillId="0" borderId="0" xfId="0" applyNumberFormat="1" applyFont="1" applyFill="1" applyBorder="1" applyAlignment="1" applyProtection="1">
      <alignment horizontal="left" indent="2"/>
      <protection hidden="1"/>
    </xf>
    <xf numFmtId="49" fontId="4" fillId="0" borderId="0" xfId="0" applyNumberFormat="1" applyFont="1" applyFill="1" applyBorder="1" applyAlignment="1" applyProtection="1">
      <alignment horizontal="left" wrapText="1" indent="8"/>
      <protection hidden="1"/>
    </xf>
    <xf numFmtId="49" fontId="11" fillId="0" borderId="1" xfId="0" applyNumberFormat="1" applyFont="1" applyFill="1" applyBorder="1" applyAlignment="1" applyProtection="1">
      <alignment horizontal="left" indent="1"/>
      <protection hidden="1"/>
    </xf>
    <xf numFmtId="49" fontId="2" fillId="0" borderId="0" xfId="0" applyNumberFormat="1" applyFont="1" applyFill="1" applyBorder="1" applyAlignment="1" applyProtection="1">
      <alignment horizontal="left" indent="1"/>
      <protection hidden="1"/>
    </xf>
    <xf numFmtId="49" fontId="4" fillId="0" borderId="0" xfId="0" applyNumberFormat="1" applyFont="1" applyFill="1" applyBorder="1" applyAlignment="1" applyProtection="1">
      <alignment horizontal="left" wrapText="1" indent="6"/>
      <protection hidden="1"/>
    </xf>
    <xf numFmtId="49" fontId="5" fillId="0" borderId="0" xfId="0" applyNumberFormat="1" applyFont="1" applyFill="1" applyBorder="1" applyAlignment="1" applyProtection="1">
      <alignment horizontal="right" indent="2"/>
      <protection hidden="1"/>
    </xf>
    <xf numFmtId="49" fontId="4" fillId="0" borderId="0" xfId="0" applyNumberFormat="1" applyFont="1" applyFill="1" applyBorder="1" applyAlignment="1" applyProtection="1">
      <alignment horizontal="left" wrapText="1" indent="10"/>
      <protection hidden="1"/>
    </xf>
    <xf numFmtId="49" fontId="4" fillId="0" borderId="0" xfId="0" applyNumberFormat="1" applyFont="1" applyFill="1" applyBorder="1" applyAlignment="1" applyProtection="1">
      <alignment horizontal="left" indent="2"/>
      <protection hidden="1"/>
    </xf>
    <xf numFmtId="49" fontId="11" fillId="0" borderId="1" xfId="0" applyNumberFormat="1" applyFont="1" applyFill="1" applyBorder="1" applyAlignment="1" applyProtection="1">
      <alignment horizontal="center"/>
      <protection hidden="1"/>
    </xf>
    <xf numFmtId="49" fontId="5" fillId="0" borderId="0" xfId="0" applyNumberFormat="1" applyFont="1" applyFill="1" applyBorder="1" applyProtection="1">
      <protection hidden="1"/>
    </xf>
    <xf numFmtId="49" fontId="5" fillId="2" borderId="0" xfId="0" applyNumberFormat="1" applyFont="1" applyFill="1" applyBorder="1" applyProtection="1">
      <protection hidden="1"/>
    </xf>
    <xf numFmtId="49" fontId="11" fillId="0" borderId="0" xfId="0" applyNumberFormat="1" applyFont="1" applyFill="1" applyBorder="1" applyAlignment="1" applyProtection="1">
      <alignment horizontal="left" indent="1"/>
      <protection hidden="1"/>
    </xf>
    <xf numFmtId="0" fontId="11" fillId="0" borderId="2" xfId="0" applyFont="1" applyFill="1" applyBorder="1" applyAlignment="1" applyProtection="1">
      <alignment horizontal="left" wrapText="1" indent="2"/>
      <protection hidden="1"/>
    </xf>
    <xf numFmtId="165" fontId="5" fillId="6" borderId="0" xfId="1" applyNumberFormat="1" applyFont="1" applyFill="1" applyBorder="1" applyProtection="1">
      <protection hidden="1"/>
    </xf>
    <xf numFmtId="49" fontId="12" fillId="0" borderId="0" xfId="0" applyNumberFormat="1" applyFont="1" applyFill="1" applyBorder="1" applyProtection="1">
      <protection hidden="1"/>
    </xf>
    <xf numFmtId="49" fontId="11" fillId="0" borderId="2" xfId="0" applyNumberFormat="1" applyFont="1" applyFill="1" applyBorder="1" applyAlignment="1" applyProtection="1">
      <alignment horizontal="left" wrapText="1" indent="2"/>
      <protection hidden="1"/>
    </xf>
    <xf numFmtId="49" fontId="8" fillId="0" borderId="0" xfId="0" applyNumberFormat="1" applyFont="1" applyFill="1" applyBorder="1" applyProtection="1">
      <protection hidden="1"/>
    </xf>
    <xf numFmtId="165" fontId="5" fillId="0" borderId="0" xfId="0" applyNumberFormat="1" applyFont="1" applyFill="1" applyBorder="1" applyProtection="1">
      <protection hidden="1"/>
    </xf>
    <xf numFmtId="0" fontId="5" fillId="6" borderId="0" xfId="0" applyFont="1" applyFill="1" applyBorder="1" applyProtection="1">
      <protection hidden="1"/>
    </xf>
    <xf numFmtId="165" fontId="8" fillId="6" borderId="0" xfId="1" applyNumberFormat="1" applyFont="1" applyFill="1" applyBorder="1" applyProtection="1">
      <protection hidden="1"/>
    </xf>
    <xf numFmtId="49" fontId="2" fillId="3" borderId="0" xfId="0" applyNumberFormat="1" applyFont="1" applyFill="1" applyBorder="1" applyProtection="1">
      <protection hidden="1"/>
    </xf>
    <xf numFmtId="49" fontId="13" fillId="0" borderId="0" xfId="0" applyNumberFormat="1" applyFont="1" applyProtection="1">
      <protection hidden="1"/>
    </xf>
    <xf numFmtId="49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165" fontId="11" fillId="0" borderId="2" xfId="1" applyNumberFormat="1" applyFont="1" applyFill="1" applyBorder="1" applyProtection="1">
      <protection hidden="1"/>
    </xf>
    <xf numFmtId="49" fontId="5" fillId="0" borderId="0" xfId="0" applyNumberFormat="1" applyFont="1" applyFill="1" applyAlignment="1" applyProtection="1">
      <alignment horizontal="left" indent="4"/>
      <protection hidden="1"/>
    </xf>
    <xf numFmtId="165" fontId="4" fillId="4" borderId="0" xfId="1" applyNumberFormat="1" applyFont="1" applyFill="1" applyBorder="1" applyProtection="1">
      <protection hidden="1"/>
    </xf>
    <xf numFmtId="49" fontId="5" fillId="0" borderId="0" xfId="0" applyNumberFormat="1" applyFont="1" applyFill="1" applyProtection="1">
      <protection hidden="1"/>
    </xf>
    <xf numFmtId="165" fontId="5" fillId="0" borderId="0" xfId="1" applyNumberFormat="1" applyFont="1" applyFill="1" applyProtection="1">
      <protection hidden="1"/>
    </xf>
    <xf numFmtId="165" fontId="4" fillId="3" borderId="0" xfId="1" applyNumberFormat="1" applyFont="1" applyFill="1" applyBorder="1" applyProtection="1">
      <protection hidden="1"/>
    </xf>
    <xf numFmtId="165" fontId="11" fillId="0" borderId="1" xfId="1" applyNumberFormat="1" applyFont="1" applyFill="1" applyBorder="1" applyProtection="1">
      <protection hidden="1"/>
    </xf>
    <xf numFmtId="49" fontId="6" fillId="0" borderId="0" xfId="0" applyNumberFormat="1" applyFont="1" applyFill="1" applyProtection="1">
      <protection hidden="1"/>
    </xf>
    <xf numFmtId="165" fontId="6" fillId="0" borderId="0" xfId="1" applyNumberFormat="1" applyFont="1" applyFill="1" applyProtection="1">
      <protection hidden="1"/>
    </xf>
    <xf numFmtId="165" fontId="11" fillId="0" borderId="0" xfId="1" applyNumberFormat="1" applyFont="1" applyFill="1" applyBorder="1" applyProtection="1">
      <protection hidden="1"/>
    </xf>
    <xf numFmtId="49" fontId="0" fillId="2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49" fontId="6" fillId="0" borderId="0" xfId="0" applyNumberFormat="1" applyFont="1" applyFill="1" applyAlignment="1" applyProtection="1">
      <alignment horizontal="center"/>
      <protection hidden="1"/>
    </xf>
    <xf numFmtId="165" fontId="5" fillId="4" borderId="0" xfId="1" applyNumberFormat="1" applyFont="1" applyFill="1" applyProtection="1">
      <protection hidden="1"/>
    </xf>
    <xf numFmtId="49" fontId="5" fillId="0" borderId="0" xfId="0" applyNumberFormat="1" applyFont="1" applyFill="1" applyAlignment="1" applyProtection="1">
      <alignment horizontal="left" wrapText="1" indent="4"/>
      <protection hidden="1"/>
    </xf>
    <xf numFmtId="49" fontId="5" fillId="0" borderId="0" xfId="0" quotePrefix="1" applyNumberFormat="1" applyFont="1" applyFill="1" applyProtection="1">
      <protection hidden="1"/>
    </xf>
    <xf numFmtId="165" fontId="11" fillId="4" borderId="2" xfId="1" applyNumberFormat="1" applyFont="1" applyFill="1" applyBorder="1" applyProtection="1">
      <protection hidden="1"/>
    </xf>
    <xf numFmtId="165" fontId="11" fillId="0" borderId="1" xfId="1" applyNumberFormat="1" applyFont="1" applyFill="1" applyBorder="1" applyAlignment="1" applyProtection="1">
      <alignment horizontal="center"/>
      <protection hidden="1"/>
    </xf>
    <xf numFmtId="165" fontId="9" fillId="0" borderId="0" xfId="1" applyNumberFormat="1" applyFont="1" applyProtection="1">
      <protection hidden="1"/>
    </xf>
    <xf numFmtId="165" fontId="5" fillId="0" borderId="0" xfId="1" applyNumberFormat="1" applyFont="1" applyAlignment="1" applyProtection="1">
      <alignment horizontal="right"/>
      <protection hidden="1"/>
    </xf>
    <xf numFmtId="49" fontId="0" fillId="0" borderId="0" xfId="0" applyNumberForma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165" fontId="8" fillId="0" borderId="0" xfId="1" applyNumberFormat="1" applyFont="1" applyAlignment="1" applyProtection="1">
      <alignment horizontal="right"/>
      <protection hidden="1"/>
    </xf>
    <xf numFmtId="165" fontId="3" fillId="0" borderId="2" xfId="1" applyNumberFormat="1" applyFont="1" applyFill="1" applyBorder="1" applyProtection="1">
      <protection hidden="1"/>
    </xf>
    <xf numFmtId="164" fontId="2" fillId="3" borderId="0" xfId="0" applyNumberFormat="1" applyFont="1" applyFill="1" applyBorder="1" applyProtection="1">
      <protection hidden="1"/>
    </xf>
    <xf numFmtId="165" fontId="5" fillId="4" borderId="0" xfId="1" applyNumberFormat="1" applyFont="1" applyFill="1" applyBorder="1" applyProtection="1">
      <protection hidden="1"/>
    </xf>
    <xf numFmtId="165" fontId="3" fillId="0" borderId="0" xfId="1" applyNumberFormat="1" applyFont="1" applyFill="1" applyBorder="1" applyProtection="1">
      <protection hidden="1"/>
    </xf>
    <xf numFmtId="165" fontId="2" fillId="0" borderId="0" xfId="1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left" indent="4"/>
      <protection hidden="1"/>
    </xf>
    <xf numFmtId="0" fontId="5" fillId="0" borderId="0" xfId="0" applyFont="1" applyFill="1" applyProtection="1">
      <protection hidden="1"/>
    </xf>
    <xf numFmtId="0" fontId="5" fillId="0" borderId="0" xfId="0" quotePrefix="1" applyFont="1" applyFill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right" wrapText="1"/>
      <protection hidden="1"/>
    </xf>
    <xf numFmtId="0" fontId="6" fillId="0" borderId="0" xfId="0" applyFont="1" applyAlignment="1" applyProtection="1">
      <alignment wrapText="1"/>
      <protection hidden="1"/>
    </xf>
    <xf numFmtId="0" fontId="6" fillId="0" borderId="0" xfId="0" applyFont="1" applyProtection="1">
      <protection hidden="1"/>
    </xf>
    <xf numFmtId="165" fontId="6" fillId="0" borderId="0" xfId="1" applyNumberFormat="1" applyFont="1" applyAlignment="1" applyProtection="1">
      <alignment horizontal="right"/>
      <protection hidden="1"/>
    </xf>
    <xf numFmtId="0" fontId="5" fillId="0" borderId="0" xfId="0" applyFont="1" applyAlignment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protection hidden="1"/>
    </xf>
    <xf numFmtId="0" fontId="9" fillId="0" borderId="0" xfId="0" applyFont="1" applyAlignment="1" applyProtection="1">
      <protection hidden="1"/>
    </xf>
    <xf numFmtId="165" fontId="9" fillId="0" borderId="0" xfId="1" applyNumberFormat="1" applyFont="1" applyAlignment="1" applyProtection="1">
      <alignment horizontal="right"/>
      <protection hidden="1"/>
    </xf>
    <xf numFmtId="165" fontId="10" fillId="0" borderId="0" xfId="1" applyNumberFormat="1" applyFont="1" applyAlignment="1" applyProtection="1">
      <alignment horizontal="right"/>
      <protection hidden="1"/>
    </xf>
    <xf numFmtId="0" fontId="10" fillId="0" borderId="0" xfId="0" applyFont="1" applyAlignment="1" applyProtection="1">
      <alignment wrapText="1"/>
      <protection hidden="1"/>
    </xf>
    <xf numFmtId="165" fontId="10" fillId="0" borderId="0" xfId="1" quotePrefix="1" applyNumberFormat="1" applyFont="1" applyAlignment="1" applyProtection="1">
      <alignment horizontal="right"/>
      <protection hidden="1"/>
    </xf>
    <xf numFmtId="0" fontId="10" fillId="0" borderId="0" xfId="0" applyFont="1" applyAlignment="1" applyProtection="1">
      <alignment horizontal="right"/>
      <protection hidden="1"/>
    </xf>
    <xf numFmtId="165" fontId="10" fillId="0" borderId="0" xfId="1" applyNumberFormat="1" applyFont="1" applyProtection="1">
      <protection hidden="1"/>
    </xf>
    <xf numFmtId="165" fontId="9" fillId="0" borderId="0" xfId="1" applyNumberFormat="1" applyFont="1" applyAlignment="1" applyProtection="1">
      <protection hidden="1"/>
    </xf>
    <xf numFmtId="165" fontId="9" fillId="0" borderId="0" xfId="0" applyNumberFormat="1" applyFont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3" fillId="0" borderId="0" xfId="0" applyFont="1" applyFill="1" applyBorder="1" applyAlignment="1" applyProtection="1">
      <alignment horizontal="left" wrapText="1" indent="4"/>
      <protection hidden="1"/>
    </xf>
    <xf numFmtId="165" fontId="12" fillId="0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center"/>
      <protection hidden="1"/>
    </xf>
  </cellXfs>
  <cellStyles count="2">
    <cellStyle name="Migliaia" xfId="1" builtinId="3"/>
    <cellStyle name="Normale" xfId="0" builtinId="0"/>
  </cellStyles>
  <dxfs count="3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anluca.imperiale/Documents/Gianluca/Progetto%20Blog/rendiconto%20Finanziario/IstanzaXBRL_win7/istanzaXBR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"/>
      <sheetName val="Indice"/>
      <sheetName val="Impostazioni"/>
      <sheetName val="Estensione"/>
      <sheetName val="Anagrafica"/>
      <sheetName val="Info"/>
      <sheetName val="Info_istanza"/>
      <sheetName val="DatiNormalizzati"/>
      <sheetName val="DatiGestionale"/>
      <sheetName val="ValoriRimappati"/>
      <sheetName val="SP"/>
      <sheetName val="SP_istanza"/>
      <sheetName val="SPAbb"/>
      <sheetName val="SPAbb_istanza"/>
      <sheetName val="SPAbbSemp"/>
      <sheetName val="SPAbbSemp_istanza"/>
      <sheetName val="SPCons"/>
      <sheetName val="SPCons_istanza"/>
      <sheetName val="CO"/>
      <sheetName val="CO_istanza"/>
      <sheetName val="CE"/>
      <sheetName val="CE_istanza"/>
      <sheetName val="CEAbb"/>
      <sheetName val="CEAbb_istanza"/>
      <sheetName val="CECons"/>
      <sheetName val="CECons_istanza"/>
      <sheetName val="BAK"/>
      <sheetName val="BAK_istanza"/>
      <sheetName val="Ext_SPAbb"/>
      <sheetName val="Configurazione"/>
      <sheetName val="Import"/>
      <sheetName val="InstanceTemplate"/>
      <sheetName val="Stylesheet"/>
    </sheetNames>
    <sheetDataSet>
      <sheetData sheetId="0" refreshError="1"/>
      <sheetData sheetId="1" refreshError="1"/>
      <sheetData sheetId="2">
        <row r="20">
          <cell r="A20" t="str">
            <v>Ce</v>
          </cell>
          <cell r="B20" t="str">
            <v>Conto economico a valore e costo della produzione (schema civilistico)</v>
          </cell>
          <cell r="C20" t="str">
            <v>CEValProduzioneCodCivile</v>
          </cell>
          <cell r="D20" t="str">
            <v>Income statement (value and cost of production)</v>
          </cell>
          <cell r="E20" t="b">
            <v>1</v>
          </cell>
          <cell r="F20" t="b">
            <v>1</v>
          </cell>
          <cell r="G20" t="b">
            <v>0</v>
          </cell>
          <cell r="H20" t="b">
            <v>0</v>
          </cell>
          <cell r="I20" t="str">
            <v>ese</v>
          </cell>
          <cell r="J20" t="str">
            <v>itcc-ci-ese-2011-01-04</v>
          </cell>
        </row>
        <row r="21">
          <cell r="A21" t="str">
            <v>Co</v>
          </cell>
          <cell r="B21" t="str">
            <v>Conti d'ordine</v>
          </cell>
          <cell r="C21" t="str">
            <v>ContiOrdine</v>
          </cell>
          <cell r="D21" t="str">
            <v>Memo Accounts</v>
          </cell>
          <cell r="E21" t="b">
            <v>1</v>
          </cell>
          <cell r="F21" t="b">
            <v>1</v>
          </cell>
          <cell r="G21" t="b">
            <v>0</v>
          </cell>
          <cell r="H21" t="b">
            <v>0</v>
          </cell>
          <cell r="I21" t="str">
            <v>ese</v>
          </cell>
          <cell r="J21" t="str">
            <v>itcc-ci-ese-2011-01-04</v>
          </cell>
        </row>
        <row r="22">
          <cell r="E22" t="b">
            <v>1</v>
          </cell>
          <cell r="F22" t="b">
            <v>1</v>
          </cell>
          <cell r="G22" t="b">
            <v>0</v>
          </cell>
          <cell r="H22" t="b">
            <v>0</v>
          </cell>
          <cell r="I22" t="str">
            <v>cons</v>
          </cell>
          <cell r="J22" t="str">
            <v>itcc-ci-cons-2011-01-04</v>
          </cell>
        </row>
        <row r="23">
          <cell r="E23" t="b">
            <v>1</v>
          </cell>
          <cell r="F23" t="b">
            <v>1</v>
          </cell>
          <cell r="G23" t="b">
            <v>0</v>
          </cell>
          <cell r="H23" t="b">
            <v>0</v>
          </cell>
          <cell r="I23" t="str">
            <v>abb</v>
          </cell>
          <cell r="J23" t="str">
            <v>itcc-ci-abb-2011-01-04</v>
          </cell>
        </row>
        <row r="24">
          <cell r="E24" t="b">
            <v>1</v>
          </cell>
          <cell r="F24" t="b">
            <v>1</v>
          </cell>
          <cell r="G24" t="b">
            <v>0</v>
          </cell>
          <cell r="H24" t="b">
            <v>0</v>
          </cell>
          <cell r="I24" t="str">
            <v>abbsemp</v>
          </cell>
          <cell r="J24" t="str">
            <v>itcc-ci-abbsemp-2011-01-04</v>
          </cell>
        </row>
        <row r="25">
          <cell r="A25" t="str">
            <v>Info</v>
          </cell>
          <cell r="B25" t="str">
            <v>Informazioni generali sull'azienda</v>
          </cell>
          <cell r="C25" t="str">
            <v>InfoGenerali</v>
          </cell>
          <cell r="D25" t="str">
            <v>General information about the firm</v>
          </cell>
          <cell r="E25" t="b">
            <v>1</v>
          </cell>
          <cell r="F25" t="b">
            <v>0</v>
          </cell>
          <cell r="G25" t="b">
            <v>0</v>
          </cell>
          <cell r="H25" t="b">
            <v>0</v>
          </cell>
          <cell r="I25" t="str">
            <v>ese</v>
          </cell>
          <cell r="J25" t="str">
            <v>itcc-ci-ese-2011-01-04</v>
          </cell>
        </row>
        <row r="26">
          <cell r="E26" t="b">
            <v>1</v>
          </cell>
          <cell r="F26" t="b">
            <v>0</v>
          </cell>
          <cell r="G26" t="b">
            <v>0</v>
          </cell>
          <cell r="H26" t="b">
            <v>0</v>
          </cell>
          <cell r="I26" t="str">
            <v>cons</v>
          </cell>
          <cell r="J26" t="str">
            <v>itcc-ci-cons-2011-01-04</v>
          </cell>
        </row>
        <row r="27">
          <cell r="E27" t="b">
            <v>1</v>
          </cell>
          <cell r="F27" t="b">
            <v>0</v>
          </cell>
          <cell r="G27" t="b">
            <v>0</v>
          </cell>
          <cell r="H27" t="b">
            <v>0</v>
          </cell>
          <cell r="I27" t="str">
            <v>abb</v>
          </cell>
          <cell r="J27" t="str">
            <v>itcc-ci-abb-2011-01-04</v>
          </cell>
        </row>
        <row r="28">
          <cell r="E28" t="b">
            <v>1</v>
          </cell>
          <cell r="F28" t="b">
            <v>0</v>
          </cell>
          <cell r="G28" t="b">
            <v>0</v>
          </cell>
          <cell r="H28" t="b">
            <v>0</v>
          </cell>
          <cell r="I28" t="str">
            <v>abbsemp</v>
          </cell>
          <cell r="J28" t="str">
            <v>itcc-ci-abbsemp-2011-01-04</v>
          </cell>
        </row>
        <row r="29">
          <cell r="A29" t="str">
            <v>Sp</v>
          </cell>
          <cell r="B29" t="str">
            <v>Stato patrimoniale (schema civilistico)</v>
          </cell>
          <cell r="C29" t="str">
            <v>SpCodCivile</v>
          </cell>
          <cell r="D29" t="str">
            <v>Balance sheet (mandatory scheme)</v>
          </cell>
          <cell r="E29" t="b">
            <v>1</v>
          </cell>
          <cell r="F29" t="b">
            <v>1</v>
          </cell>
          <cell r="G29" t="b">
            <v>0</v>
          </cell>
          <cell r="H29" t="b">
            <v>0</v>
          </cell>
          <cell r="I29" t="str">
            <v>ese</v>
          </cell>
          <cell r="J29" t="str">
            <v>itcc-ci-ese-2011-01-04</v>
          </cell>
        </row>
        <row r="30">
          <cell r="A30" t="str">
            <v>CeAbb</v>
          </cell>
          <cell r="B30" t="str">
            <v>Conto Economico in forma abbreviata</v>
          </cell>
          <cell r="C30" t="str">
            <v>CEAbbreviata</v>
          </cell>
          <cell r="D30" t="str">
            <v>Income statement (short form)</v>
          </cell>
          <cell r="E30" t="b">
            <v>1</v>
          </cell>
          <cell r="F30" t="b">
            <v>1</v>
          </cell>
          <cell r="G30" t="b">
            <v>0</v>
          </cell>
          <cell r="H30" t="b">
            <v>0</v>
          </cell>
          <cell r="I30" t="str">
            <v>abb</v>
          </cell>
          <cell r="J30" t="str">
            <v>itcc-ci-abb-2011-01-04</v>
          </cell>
        </row>
        <row r="31">
          <cell r="E31" t="b">
            <v>1</v>
          </cell>
          <cell r="F31" t="b">
            <v>1</v>
          </cell>
          <cell r="G31" t="b">
            <v>0</v>
          </cell>
          <cell r="H31" t="b">
            <v>0</v>
          </cell>
          <cell r="I31" t="str">
            <v>abbsemp</v>
          </cell>
          <cell r="J31" t="str">
            <v>itcc-ci-abbsemp-2011-01-04</v>
          </cell>
        </row>
        <row r="32">
          <cell r="A32" t="str">
            <v>SpAbb</v>
          </cell>
          <cell r="B32" t="str">
            <v>Stato patrimoniale in forma abbreviata</v>
          </cell>
          <cell r="C32" t="str">
            <v>SPAbbreviata</v>
          </cell>
          <cell r="D32" t="str">
            <v>Balance sheet (short form)</v>
          </cell>
          <cell r="E32" t="b">
            <v>1</v>
          </cell>
          <cell r="F32" t="b">
            <v>1</v>
          </cell>
          <cell r="G32" t="b">
            <v>0</v>
          </cell>
          <cell r="H32" t="b">
            <v>0</v>
          </cell>
          <cell r="I32" t="str">
            <v>abb</v>
          </cell>
          <cell r="J32" t="str">
            <v>itcc-ci-abb-2011-01-04</v>
          </cell>
        </row>
        <row r="33">
          <cell r="A33" t="str">
            <v>SpAbbSemp</v>
          </cell>
          <cell r="B33" t="str">
            <v>Stato patrimoniale in forma abbr. Semplificata</v>
          </cell>
          <cell r="C33" t="str">
            <v>SPAbbreviataSemplificata</v>
          </cell>
          <cell r="D33" t="str">
            <v>Balance sheet (simplified form)</v>
          </cell>
          <cell r="E33" t="b">
            <v>1</v>
          </cell>
          <cell r="F33" t="b">
            <v>1</v>
          </cell>
          <cell r="G33" t="b">
            <v>0</v>
          </cell>
          <cell r="H33" t="b">
            <v>0</v>
          </cell>
          <cell r="I33" t="str">
            <v>abbsemp</v>
          </cell>
          <cell r="J33" t="str">
            <v>itcc-ci-abbsemp-2011-01-04</v>
          </cell>
        </row>
        <row r="34">
          <cell r="A34" t="str">
            <v>CECons</v>
          </cell>
          <cell r="B34" t="str">
            <v>Conto economico consolidato</v>
          </cell>
          <cell r="C34" t="str">
            <v>CEConsolidato</v>
          </cell>
          <cell r="D34" t="str">
            <v>Income statement (consolidated form)</v>
          </cell>
          <cell r="E34" t="b">
            <v>1</v>
          </cell>
          <cell r="F34" t="b">
            <v>1</v>
          </cell>
          <cell r="G34" t="b">
            <v>0</v>
          </cell>
          <cell r="H34" t="b">
            <v>0</v>
          </cell>
          <cell r="I34" t="str">
            <v>cons</v>
          </cell>
          <cell r="J34" t="str">
            <v>itcc-ci-cons-2011-01-04</v>
          </cell>
        </row>
        <row r="35">
          <cell r="A35" t="str">
            <v>CECons_1</v>
          </cell>
          <cell r="B35" t="str">
            <v>Conto economico consolidato, altre relazioni</v>
          </cell>
          <cell r="C35" t="str">
            <v>CEConsolidatoAltro</v>
          </cell>
          <cell r="D35" t="str">
            <v>Income statement, other (consolidated form)</v>
          </cell>
          <cell r="E35" t="b">
            <v>0</v>
          </cell>
          <cell r="F35" t="b">
            <v>1</v>
          </cell>
          <cell r="G35" t="b">
            <v>0</v>
          </cell>
          <cell r="H35" t="b">
            <v>0</v>
          </cell>
          <cell r="I35" t="str">
            <v>cons</v>
          </cell>
          <cell r="J35" t="str">
            <v>itcc-ci-cons-2011-01-04</v>
          </cell>
        </row>
        <row r="36">
          <cell r="A36" t="str">
            <v>SPCons</v>
          </cell>
          <cell r="B36" t="str">
            <v>Stato patrimoniale consolidato</v>
          </cell>
          <cell r="C36" t="str">
            <v>SPConsolidato</v>
          </cell>
          <cell r="D36" t="str">
            <v>Balance sheet (consolidated form)</v>
          </cell>
          <cell r="E36" t="b">
            <v>1</v>
          </cell>
          <cell r="F36" t="b">
            <v>1</v>
          </cell>
          <cell r="G36" t="b">
            <v>0</v>
          </cell>
          <cell r="H36" t="b">
            <v>0</v>
          </cell>
          <cell r="I36" t="str">
            <v>cons</v>
          </cell>
          <cell r="J36" t="str">
            <v>itcc-ci-cons-2011-01-04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K1" t="str">
            <v>31-12-2011</v>
          </cell>
          <cell r="M1" t="str">
            <v>31-12-2010</v>
          </cell>
        </row>
      </sheetData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48576"/>
  <sheetViews>
    <sheetView zoomScale="117" zoomScaleNormal="13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baseColWidth="10" defaultColWidth="16.6640625" defaultRowHeight="16" x14ac:dyDescent="0.2"/>
  <cols>
    <col min="1" max="1" width="79.33203125" style="53" bestFit="1" customWidth="1"/>
    <col min="2" max="243" width="8.83203125" style="1" customWidth="1"/>
    <col min="244" max="244" width="84.6640625" style="1" customWidth="1"/>
    <col min="245" max="249" width="0" style="1" hidden="1" customWidth="1"/>
    <col min="250" max="16384" width="16.6640625" style="1"/>
  </cols>
  <sheetData>
    <row r="1" spans="1:58" x14ac:dyDescent="0.2">
      <c r="A1" s="64" t="s">
        <v>282</v>
      </c>
      <c r="B1" s="11">
        <v>2017</v>
      </c>
      <c r="C1" s="127">
        <f>+B1+1</f>
        <v>2018</v>
      </c>
      <c r="D1" s="127">
        <f>+C1+1</f>
        <v>2019</v>
      </c>
      <c r="E1" s="127">
        <f>+D1+1</f>
        <v>2020</v>
      </c>
      <c r="F1" s="127">
        <f>+E1+1</f>
        <v>2021</v>
      </c>
      <c r="G1" s="127">
        <f>+F1+1</f>
        <v>2022</v>
      </c>
    </row>
    <row r="2" spans="1:58" s="24" customFormat="1" x14ac:dyDescent="0.2">
      <c r="A2" s="38" t="s">
        <v>283</v>
      </c>
      <c r="B2" s="25">
        <v>0</v>
      </c>
      <c r="C2" s="25">
        <v>1</v>
      </c>
      <c r="D2" s="25">
        <v>2</v>
      </c>
      <c r="E2" s="25">
        <v>3</v>
      </c>
      <c r="F2" s="25">
        <v>4</v>
      </c>
      <c r="G2" s="25">
        <v>5</v>
      </c>
    </row>
    <row r="3" spans="1:58" ht="23" x14ac:dyDescent="0.25">
      <c r="A3" s="122" t="s">
        <v>417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</row>
    <row r="4" spans="1:58" x14ac:dyDescent="0.2">
      <c r="A4" s="39" t="s">
        <v>132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58" x14ac:dyDescent="0.2">
      <c r="A5" s="40" t="s">
        <v>133</v>
      </c>
      <c r="B5" s="70">
        <v>10</v>
      </c>
      <c r="C5" s="70">
        <v>20</v>
      </c>
      <c r="D5" s="70">
        <v>30</v>
      </c>
      <c r="E5" s="70">
        <v>40</v>
      </c>
      <c r="F5" s="70">
        <v>50</v>
      </c>
      <c r="G5" s="70">
        <v>60</v>
      </c>
      <c r="H5" s="4"/>
    </row>
    <row r="6" spans="1:58" x14ac:dyDescent="0.2">
      <c r="A6" s="40" t="s">
        <v>134</v>
      </c>
      <c r="B6" s="70">
        <v>1</v>
      </c>
      <c r="C6" s="70">
        <v>2</v>
      </c>
      <c r="D6" s="70">
        <v>3</v>
      </c>
      <c r="E6" s="70">
        <v>4</v>
      </c>
      <c r="F6" s="70">
        <v>5</v>
      </c>
      <c r="G6" s="70">
        <v>6</v>
      </c>
      <c r="H6" s="4"/>
    </row>
    <row r="7" spans="1:58" x14ac:dyDescent="0.2">
      <c r="A7" s="40" t="s">
        <v>135</v>
      </c>
      <c r="B7" s="70">
        <v>1</v>
      </c>
      <c r="C7" s="70">
        <v>2</v>
      </c>
      <c r="D7" s="70">
        <v>3</v>
      </c>
      <c r="E7" s="70">
        <v>4</v>
      </c>
      <c r="F7" s="70">
        <v>5</v>
      </c>
      <c r="G7" s="70">
        <v>6</v>
      </c>
      <c r="H7" s="4"/>
    </row>
    <row r="8" spans="1:58" x14ac:dyDescent="0.2">
      <c r="A8" s="40" t="s">
        <v>136</v>
      </c>
      <c r="B8" s="70">
        <v>1</v>
      </c>
      <c r="C8" s="70">
        <v>2</v>
      </c>
      <c r="D8" s="70">
        <v>3</v>
      </c>
      <c r="E8" s="70">
        <v>4</v>
      </c>
      <c r="F8" s="70">
        <v>5</v>
      </c>
      <c r="G8" s="70">
        <v>6</v>
      </c>
      <c r="H8" s="4"/>
    </row>
    <row r="9" spans="1:58" s="80" customFormat="1" x14ac:dyDescent="0.2">
      <c r="A9" s="40" t="s">
        <v>301</v>
      </c>
    </row>
    <row r="10" spans="1:58" x14ac:dyDescent="0.2">
      <c r="A10" s="41" t="s">
        <v>137</v>
      </c>
      <c r="B10" s="70">
        <v>1</v>
      </c>
      <c r="C10" s="70">
        <v>2</v>
      </c>
      <c r="D10" s="70">
        <v>3</v>
      </c>
      <c r="E10" s="70">
        <v>4</v>
      </c>
      <c r="F10" s="70">
        <v>5</v>
      </c>
      <c r="G10" s="70">
        <v>6</v>
      </c>
      <c r="H10" s="4"/>
    </row>
    <row r="11" spans="1:58" x14ac:dyDescent="0.2">
      <c r="A11" s="41" t="s">
        <v>138</v>
      </c>
      <c r="B11" s="70">
        <v>1</v>
      </c>
      <c r="C11" s="70">
        <v>2</v>
      </c>
      <c r="D11" s="70">
        <v>3</v>
      </c>
      <c r="E11" s="70">
        <v>4</v>
      </c>
      <c r="F11" s="70">
        <v>5</v>
      </c>
      <c r="G11" s="70">
        <v>6</v>
      </c>
      <c r="H11" s="4"/>
    </row>
    <row r="12" spans="1:58" s="13" customFormat="1" x14ac:dyDescent="0.2">
      <c r="A12" s="42" t="s">
        <v>139</v>
      </c>
      <c r="B12" s="93">
        <f>+SUM(B10:B11)</f>
        <v>2</v>
      </c>
      <c r="C12" s="93">
        <f>+SUM(C10:C11)</f>
        <v>4</v>
      </c>
      <c r="D12" s="93">
        <f t="shared" ref="D12:G12" si="0">+SUM(D10:D11)</f>
        <v>6</v>
      </c>
      <c r="E12" s="93">
        <f t="shared" si="0"/>
        <v>8</v>
      </c>
      <c r="F12" s="93">
        <f t="shared" si="0"/>
        <v>10</v>
      </c>
      <c r="G12" s="93">
        <f t="shared" si="0"/>
        <v>12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</row>
    <row r="13" spans="1:58" s="13" customFormat="1" x14ac:dyDescent="0.2">
      <c r="A13" s="43" t="s">
        <v>302</v>
      </c>
      <c r="B13" s="68">
        <f>SUM(B5:B11)</f>
        <v>15</v>
      </c>
      <c r="C13" s="68">
        <f>SUM(C5:C11)</f>
        <v>30</v>
      </c>
      <c r="D13" s="68">
        <f t="shared" ref="D13:G13" si="1">SUM(D5:D11)</f>
        <v>45</v>
      </c>
      <c r="E13" s="68">
        <f t="shared" si="1"/>
        <v>60</v>
      </c>
      <c r="F13" s="68">
        <f t="shared" si="1"/>
        <v>75</v>
      </c>
      <c r="G13" s="68">
        <f t="shared" si="1"/>
        <v>90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s="13" customFormat="1" x14ac:dyDescent="0.2">
      <c r="A14" s="44"/>
      <c r="B14" s="77"/>
      <c r="C14" s="77"/>
      <c r="D14" s="77"/>
      <c r="E14" s="77"/>
      <c r="F14" s="77"/>
      <c r="G14" s="77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x14ac:dyDescent="0.2">
      <c r="A15" s="39" t="s">
        <v>140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</row>
    <row r="16" spans="1:58" x14ac:dyDescent="0.2">
      <c r="A16" s="40" t="s">
        <v>141</v>
      </c>
      <c r="B16" s="70">
        <v>1</v>
      </c>
      <c r="C16" s="70">
        <v>2</v>
      </c>
      <c r="D16" s="70">
        <v>3</v>
      </c>
      <c r="E16" s="70">
        <v>4</v>
      </c>
      <c r="F16" s="70">
        <v>5</v>
      </c>
      <c r="G16" s="70">
        <v>6</v>
      </c>
      <c r="H16" s="4"/>
    </row>
    <row r="17" spans="1:58" x14ac:dyDescent="0.2">
      <c r="A17" s="40" t="s">
        <v>142</v>
      </c>
      <c r="B17" s="70">
        <v>1</v>
      </c>
      <c r="C17" s="70">
        <v>2</v>
      </c>
      <c r="D17" s="70">
        <v>3</v>
      </c>
      <c r="E17" s="70">
        <v>4</v>
      </c>
      <c r="F17" s="70">
        <v>5</v>
      </c>
      <c r="G17" s="70">
        <v>6</v>
      </c>
      <c r="H17" s="4"/>
    </row>
    <row r="18" spans="1:58" x14ac:dyDescent="0.2">
      <c r="A18" s="40" t="s">
        <v>143</v>
      </c>
      <c r="B18" s="70">
        <v>1</v>
      </c>
      <c r="C18" s="70">
        <v>2</v>
      </c>
      <c r="D18" s="70">
        <v>3</v>
      </c>
      <c r="E18" s="70">
        <v>4</v>
      </c>
      <c r="F18" s="70">
        <v>5</v>
      </c>
      <c r="G18" s="70">
        <v>6</v>
      </c>
      <c r="H18" s="4"/>
    </row>
    <row r="19" spans="1:58" x14ac:dyDescent="0.2">
      <c r="A19" s="40" t="s">
        <v>144</v>
      </c>
      <c r="B19" s="97"/>
      <c r="C19" s="97"/>
      <c r="D19" s="97"/>
      <c r="E19" s="97"/>
      <c r="F19" s="97"/>
      <c r="G19" s="97"/>
      <c r="H19" s="4"/>
    </row>
    <row r="20" spans="1:58" ht="17" x14ac:dyDescent="0.2">
      <c r="A20" s="45" t="s">
        <v>145</v>
      </c>
      <c r="B20" s="70">
        <v>1</v>
      </c>
      <c r="C20" s="70">
        <v>2</v>
      </c>
      <c r="D20" s="70">
        <v>3</v>
      </c>
      <c r="E20" s="70">
        <v>4</v>
      </c>
      <c r="F20" s="70">
        <v>5</v>
      </c>
      <c r="G20" s="70">
        <v>6</v>
      </c>
      <c r="H20" s="4"/>
    </row>
    <row r="21" spans="1:58" ht="17" x14ac:dyDescent="0.2">
      <c r="A21" s="45" t="s">
        <v>146</v>
      </c>
      <c r="B21" s="70">
        <v>1</v>
      </c>
      <c r="C21" s="70">
        <v>2</v>
      </c>
      <c r="D21" s="70">
        <v>3</v>
      </c>
      <c r="E21" s="70">
        <v>4</v>
      </c>
      <c r="F21" s="70">
        <v>5</v>
      </c>
      <c r="G21" s="70">
        <v>6</v>
      </c>
      <c r="H21" s="4"/>
    </row>
    <row r="22" spans="1:58" ht="17" x14ac:dyDescent="0.2">
      <c r="A22" s="45" t="s">
        <v>147</v>
      </c>
      <c r="B22" s="70">
        <v>1</v>
      </c>
      <c r="C22" s="70">
        <v>2</v>
      </c>
      <c r="D22" s="70">
        <v>3</v>
      </c>
      <c r="E22" s="70">
        <v>4</v>
      </c>
      <c r="F22" s="70">
        <v>5</v>
      </c>
      <c r="G22" s="70">
        <v>6</v>
      </c>
      <c r="H22" s="4"/>
    </row>
    <row r="23" spans="1:58" ht="17" x14ac:dyDescent="0.2">
      <c r="A23" s="45" t="s">
        <v>148</v>
      </c>
      <c r="B23" s="70">
        <v>1</v>
      </c>
      <c r="C23" s="70">
        <v>2</v>
      </c>
      <c r="D23" s="70">
        <v>3</v>
      </c>
      <c r="E23" s="70">
        <v>4</v>
      </c>
      <c r="F23" s="70">
        <v>5</v>
      </c>
      <c r="G23" s="70">
        <v>6</v>
      </c>
      <c r="H23" s="4"/>
    </row>
    <row r="24" spans="1:58" ht="17" x14ac:dyDescent="0.2">
      <c r="A24" s="45" t="s">
        <v>149</v>
      </c>
      <c r="B24" s="70">
        <v>1</v>
      </c>
      <c r="C24" s="70">
        <v>2</v>
      </c>
      <c r="D24" s="70">
        <v>3</v>
      </c>
      <c r="E24" s="70">
        <v>4</v>
      </c>
      <c r="F24" s="70">
        <v>5</v>
      </c>
      <c r="G24" s="70">
        <v>6</v>
      </c>
      <c r="H24" s="4"/>
    </row>
    <row r="25" spans="1:58" s="13" customFormat="1" x14ac:dyDescent="0.2">
      <c r="A25" s="42" t="s">
        <v>150</v>
      </c>
      <c r="B25" s="93">
        <f>SUM(B20:B24)</f>
        <v>5</v>
      </c>
      <c r="C25" s="93">
        <f>SUM(C20:C24)</f>
        <v>10</v>
      </c>
      <c r="D25" s="93">
        <f t="shared" ref="D25:G25" si="2">SUM(D20:D24)</f>
        <v>15</v>
      </c>
      <c r="E25" s="93">
        <f t="shared" si="2"/>
        <v>20</v>
      </c>
      <c r="F25" s="93">
        <f t="shared" si="2"/>
        <v>25</v>
      </c>
      <c r="G25" s="93">
        <f t="shared" si="2"/>
        <v>30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">
      <c r="A26" s="40" t="s">
        <v>151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4"/>
    </row>
    <row r="27" spans="1:58" ht="17" x14ac:dyDescent="0.2">
      <c r="A27" s="45" t="s">
        <v>152</v>
      </c>
      <c r="B27" s="70">
        <v>1</v>
      </c>
      <c r="C27" s="70">
        <v>2</v>
      </c>
      <c r="D27" s="70">
        <v>3</v>
      </c>
      <c r="E27" s="70">
        <v>4</v>
      </c>
      <c r="F27" s="70">
        <v>5</v>
      </c>
      <c r="G27" s="70">
        <v>6</v>
      </c>
      <c r="H27" s="4"/>
    </row>
    <row r="28" spans="1:58" ht="17" x14ac:dyDescent="0.2">
      <c r="A28" s="45" t="s">
        <v>153</v>
      </c>
      <c r="B28" s="70">
        <v>1</v>
      </c>
      <c r="C28" s="70">
        <v>2</v>
      </c>
      <c r="D28" s="70">
        <v>3</v>
      </c>
      <c r="E28" s="70">
        <v>4</v>
      </c>
      <c r="F28" s="70">
        <v>5</v>
      </c>
      <c r="G28" s="70">
        <v>6</v>
      </c>
      <c r="H28" s="4"/>
    </row>
    <row r="29" spans="1:58" ht="17" x14ac:dyDescent="0.2">
      <c r="A29" s="45" t="s">
        <v>154</v>
      </c>
      <c r="B29" s="70">
        <v>1</v>
      </c>
      <c r="C29" s="70">
        <v>2</v>
      </c>
      <c r="D29" s="70">
        <v>3</v>
      </c>
      <c r="E29" s="70">
        <v>4</v>
      </c>
      <c r="F29" s="70">
        <v>5</v>
      </c>
      <c r="G29" s="70">
        <v>6</v>
      </c>
      <c r="H29" s="4"/>
    </row>
    <row r="30" spans="1:58" ht="17" x14ac:dyDescent="0.2">
      <c r="A30" s="45" t="s">
        <v>155</v>
      </c>
      <c r="B30" s="70">
        <v>1</v>
      </c>
      <c r="C30" s="70">
        <v>2</v>
      </c>
      <c r="D30" s="70">
        <v>3</v>
      </c>
      <c r="E30" s="70">
        <v>4</v>
      </c>
      <c r="F30" s="70">
        <v>5</v>
      </c>
      <c r="G30" s="70">
        <v>6</v>
      </c>
      <c r="H30" s="4"/>
    </row>
    <row r="31" spans="1:58" s="13" customFormat="1" x14ac:dyDescent="0.2">
      <c r="A31" s="42" t="s">
        <v>156</v>
      </c>
      <c r="B31" s="93">
        <f>SUM(B27:B30)</f>
        <v>4</v>
      </c>
      <c r="C31" s="93">
        <f>SUM(C27:C30)</f>
        <v>8</v>
      </c>
      <c r="D31" s="93">
        <f t="shared" ref="D31:G31" si="3">SUM(D27:D30)</f>
        <v>12</v>
      </c>
      <c r="E31" s="93">
        <f t="shared" si="3"/>
        <v>16</v>
      </c>
      <c r="F31" s="93">
        <f t="shared" si="3"/>
        <v>20</v>
      </c>
      <c r="G31" s="93">
        <f t="shared" si="3"/>
        <v>24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</row>
    <row r="32" spans="1:58" x14ac:dyDescent="0.2">
      <c r="A32" s="40" t="s">
        <v>157</v>
      </c>
      <c r="B32" s="70">
        <v>1</v>
      </c>
      <c r="C32" s="70">
        <v>2</v>
      </c>
      <c r="D32" s="70">
        <v>3</v>
      </c>
      <c r="E32" s="70">
        <v>4</v>
      </c>
      <c r="F32" s="70">
        <v>5</v>
      </c>
      <c r="G32" s="70">
        <v>6</v>
      </c>
      <c r="H32" s="4"/>
    </row>
    <row r="33" spans="1:58" x14ac:dyDescent="0.2">
      <c r="A33" s="40" t="s">
        <v>158</v>
      </c>
      <c r="B33" s="70">
        <v>1</v>
      </c>
      <c r="C33" s="70">
        <v>2</v>
      </c>
      <c r="D33" s="70">
        <v>3</v>
      </c>
      <c r="E33" s="70">
        <v>4</v>
      </c>
      <c r="F33" s="70">
        <v>5</v>
      </c>
      <c r="G33" s="70">
        <v>6</v>
      </c>
      <c r="H33" s="4"/>
    </row>
    <row r="34" spans="1:58" x14ac:dyDescent="0.2">
      <c r="A34" s="40" t="s">
        <v>159</v>
      </c>
      <c r="B34" s="70">
        <v>1</v>
      </c>
      <c r="C34" s="70">
        <v>2</v>
      </c>
      <c r="D34" s="70">
        <v>3</v>
      </c>
      <c r="E34" s="70">
        <v>4</v>
      </c>
      <c r="F34" s="70">
        <v>5</v>
      </c>
      <c r="G34" s="70">
        <v>6</v>
      </c>
      <c r="H34" s="4"/>
    </row>
    <row r="35" spans="1:58" x14ac:dyDescent="0.2">
      <c r="A35" s="40" t="s">
        <v>160</v>
      </c>
      <c r="B35" s="70">
        <v>1</v>
      </c>
      <c r="C35" s="70">
        <v>2</v>
      </c>
      <c r="D35" s="70">
        <v>3</v>
      </c>
      <c r="E35" s="70">
        <v>4</v>
      </c>
      <c r="F35" s="70">
        <v>5</v>
      </c>
      <c r="G35" s="70">
        <v>6</v>
      </c>
      <c r="H35" s="4"/>
    </row>
    <row r="36" spans="1:58" s="13" customFormat="1" x14ac:dyDescent="0.2">
      <c r="A36" s="43" t="s">
        <v>303</v>
      </c>
      <c r="B36" s="68">
        <f>+B35+B34+B33+B32+B31+B25+B18+B17+B16</f>
        <v>16</v>
      </c>
      <c r="C36" s="68">
        <f>+C35+C34+C33+C32+C31+C25+C18+C17+C16</f>
        <v>32</v>
      </c>
      <c r="D36" s="68">
        <f t="shared" ref="D36:G36" si="4">+D35+D34+D33+D32+D31+D25+D18+D17+D16</f>
        <v>48</v>
      </c>
      <c r="E36" s="68">
        <f t="shared" si="4"/>
        <v>64</v>
      </c>
      <c r="F36" s="68">
        <f t="shared" si="4"/>
        <v>80</v>
      </c>
      <c r="G36" s="68">
        <f t="shared" si="4"/>
        <v>96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</row>
    <row r="37" spans="1:58" s="13" customFormat="1" x14ac:dyDescent="0.2">
      <c r="A37" s="44"/>
      <c r="B37" s="77"/>
      <c r="C37" s="77"/>
      <c r="D37" s="77"/>
      <c r="E37" s="77"/>
      <c r="F37" s="77"/>
      <c r="G37" s="7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spans="1:58" s="13" customFormat="1" ht="18" customHeight="1" thickBot="1" x14ac:dyDescent="0.25">
      <c r="A38" s="46" t="s">
        <v>161</v>
      </c>
      <c r="B38" s="74">
        <f>+B13-B36</f>
        <v>-1</v>
      </c>
      <c r="C38" s="74">
        <f>+C13-C36</f>
        <v>-2</v>
      </c>
      <c r="D38" s="74">
        <f t="shared" ref="D38:G38" si="5">+D13-D36</f>
        <v>-3</v>
      </c>
      <c r="E38" s="74">
        <f t="shared" si="5"/>
        <v>-4</v>
      </c>
      <c r="F38" s="74">
        <f t="shared" si="5"/>
        <v>-5</v>
      </c>
      <c r="G38" s="74">
        <f t="shared" si="5"/>
        <v>-6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</row>
    <row r="39" spans="1:58" ht="18" customHeight="1" thickTop="1" x14ac:dyDescent="0.2">
      <c r="A39" s="47"/>
      <c r="B39" s="97"/>
      <c r="C39" s="97"/>
      <c r="D39" s="97"/>
      <c r="E39" s="97"/>
      <c r="F39" s="97"/>
      <c r="G39" s="9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spans="1:58" x14ac:dyDescent="0.2">
      <c r="A40" s="39" t="s">
        <v>162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</row>
    <row r="41" spans="1:58" ht="51" x14ac:dyDescent="0.2">
      <c r="A41" s="48" t="s">
        <v>305</v>
      </c>
      <c r="B41" s="6" t="s">
        <v>0</v>
      </c>
      <c r="C41" s="6" t="s">
        <v>0</v>
      </c>
      <c r="D41" s="6" t="s">
        <v>0</v>
      </c>
      <c r="E41" s="6" t="s">
        <v>0</v>
      </c>
      <c r="F41" s="6" t="s">
        <v>0</v>
      </c>
      <c r="G41" s="6" t="s">
        <v>0</v>
      </c>
      <c r="H41" s="4"/>
    </row>
    <row r="42" spans="1:58" x14ac:dyDescent="0.2">
      <c r="A42" s="41" t="s">
        <v>163</v>
      </c>
      <c r="B42" s="70">
        <v>1</v>
      </c>
      <c r="C42" s="70">
        <v>2</v>
      </c>
      <c r="D42" s="70">
        <v>3</v>
      </c>
      <c r="E42" s="70">
        <v>4</v>
      </c>
      <c r="F42" s="70">
        <v>5</v>
      </c>
      <c r="G42" s="70">
        <v>6</v>
      </c>
      <c r="H42" s="4"/>
    </row>
    <row r="43" spans="1:58" x14ac:dyDescent="0.2">
      <c r="A43" s="41" t="s">
        <v>164</v>
      </c>
      <c r="B43" s="70">
        <v>1</v>
      </c>
      <c r="C43" s="70">
        <v>2</v>
      </c>
      <c r="D43" s="70">
        <v>3</v>
      </c>
      <c r="E43" s="70">
        <v>4</v>
      </c>
      <c r="F43" s="70">
        <v>5</v>
      </c>
      <c r="G43" s="70">
        <v>6</v>
      </c>
      <c r="H43" s="4"/>
    </row>
    <row r="44" spans="1:58" x14ac:dyDescent="0.2">
      <c r="A44" s="41" t="s">
        <v>138</v>
      </c>
      <c r="B44" s="70">
        <v>1</v>
      </c>
      <c r="C44" s="70">
        <v>2</v>
      </c>
      <c r="D44" s="70">
        <v>3</v>
      </c>
      <c r="E44" s="70">
        <v>4</v>
      </c>
      <c r="F44" s="70">
        <v>5</v>
      </c>
      <c r="G44" s="70">
        <v>6</v>
      </c>
      <c r="H44" s="4"/>
    </row>
    <row r="45" spans="1:58" s="13" customFormat="1" x14ac:dyDescent="0.2">
      <c r="A45" s="42" t="s">
        <v>165</v>
      </c>
      <c r="B45" s="93">
        <f>SUM(B42:B44)</f>
        <v>3</v>
      </c>
      <c r="C45" s="93">
        <f>SUM(C42:C44)</f>
        <v>6</v>
      </c>
      <c r="D45" s="93">
        <f t="shared" ref="D45:G45" si="6">SUM(D42:D44)</f>
        <v>9</v>
      </c>
      <c r="E45" s="93">
        <f t="shared" si="6"/>
        <v>12</v>
      </c>
      <c r="F45" s="93">
        <f t="shared" si="6"/>
        <v>15</v>
      </c>
      <c r="G45" s="93">
        <f t="shared" si="6"/>
        <v>18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</row>
    <row r="46" spans="1:58" ht="17" x14ac:dyDescent="0.2">
      <c r="A46" s="48" t="s">
        <v>166</v>
      </c>
      <c r="B46" s="4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/>
    </row>
    <row r="47" spans="1:58" ht="51" x14ac:dyDescent="0.2">
      <c r="A47" s="45" t="s">
        <v>304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 t="s">
        <v>0</v>
      </c>
      <c r="H47" s="4"/>
    </row>
    <row r="48" spans="1:58" x14ac:dyDescent="0.2">
      <c r="A48" s="41" t="s">
        <v>163</v>
      </c>
      <c r="B48" s="70">
        <v>1</v>
      </c>
      <c r="C48" s="70">
        <v>2</v>
      </c>
      <c r="D48" s="70">
        <v>3</v>
      </c>
      <c r="E48" s="70">
        <v>4</v>
      </c>
      <c r="F48" s="70">
        <v>5</v>
      </c>
      <c r="G48" s="70">
        <v>6</v>
      </c>
      <c r="H48" s="4"/>
    </row>
    <row r="49" spans="1:58" x14ac:dyDescent="0.2">
      <c r="A49" s="41" t="s">
        <v>164</v>
      </c>
      <c r="B49" s="70">
        <v>1</v>
      </c>
      <c r="C49" s="70">
        <v>2</v>
      </c>
      <c r="D49" s="70">
        <v>3</v>
      </c>
      <c r="E49" s="70">
        <v>4</v>
      </c>
      <c r="F49" s="70">
        <v>5</v>
      </c>
      <c r="G49" s="70">
        <v>6</v>
      </c>
      <c r="H49" s="4"/>
    </row>
    <row r="50" spans="1:58" x14ac:dyDescent="0.2">
      <c r="A50" s="41" t="s">
        <v>167</v>
      </c>
      <c r="B50" s="70">
        <v>1</v>
      </c>
      <c r="C50" s="70">
        <v>2</v>
      </c>
      <c r="D50" s="70">
        <v>3</v>
      </c>
      <c r="E50" s="70">
        <v>4</v>
      </c>
      <c r="F50" s="70">
        <v>5</v>
      </c>
      <c r="G50" s="70">
        <v>6</v>
      </c>
      <c r="H50" s="4"/>
    </row>
    <row r="51" spans="1:58" x14ac:dyDescent="0.2">
      <c r="A51" s="41" t="s">
        <v>138</v>
      </c>
      <c r="B51" s="70">
        <v>1</v>
      </c>
      <c r="C51" s="70">
        <v>2</v>
      </c>
      <c r="D51" s="70">
        <v>3</v>
      </c>
      <c r="E51" s="70">
        <v>4</v>
      </c>
      <c r="F51" s="70">
        <v>5</v>
      </c>
      <c r="G51" s="70">
        <v>6</v>
      </c>
      <c r="H51" s="4"/>
    </row>
    <row r="52" spans="1:58" x14ac:dyDescent="0.2">
      <c r="A52" s="49" t="s">
        <v>168</v>
      </c>
      <c r="B52" s="6">
        <f>SUM(B48:B51)</f>
        <v>4</v>
      </c>
      <c r="C52" s="6">
        <f>SUM(C48:C51)</f>
        <v>8</v>
      </c>
      <c r="D52" s="6">
        <f t="shared" ref="D52:G52" si="7">SUM(D48:D51)</f>
        <v>12</v>
      </c>
      <c r="E52" s="6">
        <f t="shared" si="7"/>
        <v>16</v>
      </c>
      <c r="F52" s="6">
        <f t="shared" si="7"/>
        <v>20</v>
      </c>
      <c r="G52" s="6">
        <f t="shared" si="7"/>
        <v>24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spans="1:58" ht="17" x14ac:dyDescent="0.2">
      <c r="A53" s="45" t="s">
        <v>169</v>
      </c>
      <c r="B53" s="70">
        <v>1</v>
      </c>
      <c r="C53" s="70">
        <v>2</v>
      </c>
      <c r="D53" s="70">
        <v>3</v>
      </c>
      <c r="E53" s="70">
        <v>4</v>
      </c>
      <c r="F53" s="70">
        <v>5</v>
      </c>
      <c r="G53" s="70">
        <v>6</v>
      </c>
      <c r="H53" s="4"/>
    </row>
    <row r="54" spans="1:58" ht="17" x14ac:dyDescent="0.2">
      <c r="A54" s="45" t="s">
        <v>170</v>
      </c>
      <c r="B54" s="70">
        <v>1</v>
      </c>
      <c r="C54" s="70">
        <v>2</v>
      </c>
      <c r="D54" s="70">
        <v>3</v>
      </c>
      <c r="E54" s="70">
        <v>4</v>
      </c>
      <c r="F54" s="70">
        <v>5</v>
      </c>
      <c r="G54" s="70">
        <v>6</v>
      </c>
      <c r="H54" s="4"/>
    </row>
    <row r="55" spans="1:58" ht="34" x14ac:dyDescent="0.2">
      <c r="A55" s="45" t="s">
        <v>307</v>
      </c>
      <c r="B55" s="4" t="s">
        <v>0</v>
      </c>
      <c r="C55" s="4" t="s">
        <v>0</v>
      </c>
      <c r="D55" s="4" t="s">
        <v>0</v>
      </c>
      <c r="E55" s="4" t="s">
        <v>0</v>
      </c>
      <c r="F55" s="4" t="s">
        <v>0</v>
      </c>
      <c r="G55" s="4" t="s">
        <v>0</v>
      </c>
      <c r="H55" s="4"/>
    </row>
    <row r="56" spans="1:58" x14ac:dyDescent="0.2">
      <c r="A56" s="41" t="s">
        <v>163</v>
      </c>
      <c r="B56" s="70">
        <v>1</v>
      </c>
      <c r="C56" s="70">
        <v>2</v>
      </c>
      <c r="D56" s="70">
        <v>3</v>
      </c>
      <c r="E56" s="70">
        <v>4</v>
      </c>
      <c r="F56" s="70">
        <v>5</v>
      </c>
      <c r="G56" s="70">
        <v>6</v>
      </c>
      <c r="H56" s="4"/>
    </row>
    <row r="57" spans="1:58" x14ac:dyDescent="0.2">
      <c r="A57" s="41" t="s">
        <v>164</v>
      </c>
      <c r="B57" s="70">
        <v>1</v>
      </c>
      <c r="C57" s="70">
        <v>2</v>
      </c>
      <c r="D57" s="70">
        <v>3</v>
      </c>
      <c r="E57" s="70">
        <v>4</v>
      </c>
      <c r="F57" s="70">
        <v>5</v>
      </c>
      <c r="G57" s="70">
        <v>6</v>
      </c>
      <c r="H57" s="4"/>
    </row>
    <row r="58" spans="1:58" x14ac:dyDescent="0.2">
      <c r="A58" s="41" t="s">
        <v>167</v>
      </c>
      <c r="B58" s="70">
        <v>1</v>
      </c>
      <c r="C58" s="70">
        <v>2</v>
      </c>
      <c r="D58" s="70">
        <v>3</v>
      </c>
      <c r="E58" s="70">
        <v>4</v>
      </c>
      <c r="F58" s="70">
        <v>5</v>
      </c>
      <c r="G58" s="70">
        <v>6</v>
      </c>
      <c r="H58" s="4"/>
    </row>
    <row r="59" spans="1:58" x14ac:dyDescent="0.2">
      <c r="A59" s="41" t="s">
        <v>138</v>
      </c>
      <c r="B59" s="70">
        <v>1</v>
      </c>
      <c r="C59" s="70">
        <v>2</v>
      </c>
      <c r="D59" s="70">
        <v>3</v>
      </c>
      <c r="E59" s="70">
        <v>4</v>
      </c>
      <c r="F59" s="70">
        <v>5</v>
      </c>
      <c r="G59" s="70">
        <v>6</v>
      </c>
      <c r="H59" s="4"/>
    </row>
    <row r="60" spans="1:58" x14ac:dyDescent="0.2">
      <c r="A60" s="49" t="s">
        <v>171</v>
      </c>
      <c r="B60" s="6">
        <f>SUM(B56:B59)</f>
        <v>4</v>
      </c>
      <c r="C60" s="6">
        <f>SUM(C56:C59)</f>
        <v>8</v>
      </c>
      <c r="D60" s="6">
        <f t="shared" ref="D60:G60" si="8">SUM(D56:D59)</f>
        <v>12</v>
      </c>
      <c r="E60" s="6">
        <f t="shared" si="8"/>
        <v>16</v>
      </c>
      <c r="F60" s="6">
        <f t="shared" si="8"/>
        <v>20</v>
      </c>
      <c r="G60" s="6">
        <f t="shared" si="8"/>
        <v>24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spans="1:58" s="13" customFormat="1" x14ac:dyDescent="0.2">
      <c r="A61" s="42" t="s">
        <v>172</v>
      </c>
      <c r="B61" s="93">
        <f>+B60+B54+B53+B52</f>
        <v>10</v>
      </c>
      <c r="C61" s="93">
        <f>+C60+C54+C53+C52</f>
        <v>20</v>
      </c>
      <c r="D61" s="93">
        <f t="shared" ref="D61:G61" si="9">+D60+D54+D53+D52</f>
        <v>30</v>
      </c>
      <c r="E61" s="93">
        <f t="shared" si="9"/>
        <v>40</v>
      </c>
      <c r="F61" s="93">
        <f t="shared" si="9"/>
        <v>50</v>
      </c>
      <c r="G61" s="93">
        <f t="shared" si="9"/>
        <v>60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</row>
    <row r="62" spans="1:58" ht="17" x14ac:dyDescent="0.2">
      <c r="A62" s="48" t="s">
        <v>173</v>
      </c>
      <c r="B62" s="4" t="s">
        <v>0</v>
      </c>
      <c r="C62" s="4" t="s">
        <v>0</v>
      </c>
      <c r="D62" s="4" t="s">
        <v>0</v>
      </c>
      <c r="E62" s="4" t="s">
        <v>0</v>
      </c>
      <c r="F62" s="4" t="s">
        <v>0</v>
      </c>
      <c r="G62" s="4" t="s">
        <v>0</v>
      </c>
      <c r="H62" s="4"/>
    </row>
    <row r="63" spans="1:58" x14ac:dyDescent="0.2">
      <c r="A63" s="41" t="s">
        <v>174</v>
      </c>
      <c r="B63" s="70">
        <v>1</v>
      </c>
      <c r="C63" s="70">
        <v>2</v>
      </c>
      <c r="D63" s="70">
        <v>3</v>
      </c>
      <c r="E63" s="70">
        <v>4</v>
      </c>
      <c r="F63" s="70">
        <v>5</v>
      </c>
      <c r="G63" s="70">
        <v>6</v>
      </c>
      <c r="H63" s="4"/>
    </row>
    <row r="64" spans="1:58" x14ac:dyDescent="0.2">
      <c r="A64" s="41" t="s">
        <v>175</v>
      </c>
      <c r="B64" s="70">
        <v>1</v>
      </c>
      <c r="C64" s="70">
        <v>2</v>
      </c>
      <c r="D64" s="70">
        <v>3</v>
      </c>
      <c r="E64" s="70">
        <v>4</v>
      </c>
      <c r="F64" s="70">
        <v>5</v>
      </c>
      <c r="G64" s="70">
        <v>6</v>
      </c>
      <c r="H64" s="4"/>
    </row>
    <row r="65" spans="1:58" x14ac:dyDescent="0.2">
      <c r="A65" s="41" t="s">
        <v>176</v>
      </c>
      <c r="B65" s="70">
        <v>1</v>
      </c>
      <c r="C65" s="70">
        <v>2</v>
      </c>
      <c r="D65" s="70">
        <v>3</v>
      </c>
      <c r="E65" s="70">
        <v>4</v>
      </c>
      <c r="F65" s="70">
        <v>5</v>
      </c>
      <c r="G65" s="70">
        <v>6</v>
      </c>
      <c r="H65" s="4"/>
    </row>
    <row r="66" spans="1:58" x14ac:dyDescent="0.2">
      <c r="A66" s="41" t="s">
        <v>138</v>
      </c>
      <c r="B66" s="70">
        <v>1</v>
      </c>
      <c r="C66" s="70">
        <v>2</v>
      </c>
      <c r="D66" s="70">
        <v>3</v>
      </c>
      <c r="E66" s="70">
        <v>4</v>
      </c>
      <c r="F66" s="70">
        <v>5</v>
      </c>
      <c r="G66" s="70">
        <v>6</v>
      </c>
      <c r="H66" s="4"/>
    </row>
    <row r="67" spans="1:58" s="13" customFormat="1" x14ac:dyDescent="0.2">
      <c r="A67" s="42" t="s">
        <v>177</v>
      </c>
      <c r="B67" s="93">
        <f>SUM(B63:B66)</f>
        <v>4</v>
      </c>
      <c r="C67" s="93">
        <f>SUM(C63:C66)</f>
        <v>8</v>
      </c>
      <c r="D67" s="93">
        <f t="shared" ref="D67:G67" si="10">SUM(D63:D66)</f>
        <v>12</v>
      </c>
      <c r="E67" s="93">
        <f t="shared" si="10"/>
        <v>16</v>
      </c>
      <c r="F67" s="93">
        <f t="shared" si="10"/>
        <v>20</v>
      </c>
      <c r="G67" s="93">
        <f t="shared" si="10"/>
        <v>24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</row>
    <row r="68" spans="1:58" ht="17" x14ac:dyDescent="0.2">
      <c r="A68" s="48" t="s">
        <v>178</v>
      </c>
      <c r="B68" s="70">
        <v>1</v>
      </c>
      <c r="C68" s="70">
        <v>2</v>
      </c>
      <c r="D68" s="70">
        <v>3</v>
      </c>
      <c r="E68" s="70">
        <v>4</v>
      </c>
      <c r="F68" s="70">
        <v>5</v>
      </c>
      <c r="G68" s="70">
        <v>6</v>
      </c>
      <c r="H68" s="4"/>
    </row>
    <row r="69" spans="1:58" s="13" customFormat="1" x14ac:dyDescent="0.2">
      <c r="A69" s="43" t="s">
        <v>308</v>
      </c>
      <c r="B69" s="68">
        <f>+B45+B61-B67-B68</f>
        <v>8</v>
      </c>
      <c r="C69" s="68">
        <f>+C45+C61-C67-C68</f>
        <v>16</v>
      </c>
      <c r="D69" s="68">
        <f t="shared" ref="D69:G69" si="11">+D45+D61-D67-D68</f>
        <v>24</v>
      </c>
      <c r="E69" s="68">
        <f t="shared" si="11"/>
        <v>32</v>
      </c>
      <c r="F69" s="68">
        <f t="shared" si="11"/>
        <v>40</v>
      </c>
      <c r="G69" s="68">
        <f t="shared" si="11"/>
        <v>48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</row>
    <row r="70" spans="1:58" s="13" customFormat="1" x14ac:dyDescent="0.2">
      <c r="A70" s="44"/>
      <c r="B70" s="77"/>
      <c r="C70" s="77"/>
      <c r="D70" s="77"/>
      <c r="E70" s="77"/>
      <c r="F70" s="77"/>
      <c r="G70" s="77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</row>
    <row r="71" spans="1:58" x14ac:dyDescent="0.2">
      <c r="A71" s="39" t="s">
        <v>309</v>
      </c>
      <c r="B71" s="2" t="s">
        <v>0</v>
      </c>
      <c r="C71" s="2" t="s">
        <v>0</v>
      </c>
      <c r="D71" s="2" t="s">
        <v>0</v>
      </c>
      <c r="E71" s="2" t="s">
        <v>0</v>
      </c>
      <c r="F71" s="2" t="s">
        <v>0</v>
      </c>
      <c r="G71" s="2" t="s">
        <v>0</v>
      </c>
    </row>
    <row r="72" spans="1:58" ht="17" x14ac:dyDescent="0.2">
      <c r="A72" s="48" t="s">
        <v>179</v>
      </c>
      <c r="B72" s="4" t="s">
        <v>0</v>
      </c>
      <c r="C72" s="4" t="s">
        <v>0</v>
      </c>
      <c r="D72" s="4" t="s">
        <v>0</v>
      </c>
      <c r="E72" s="4" t="s">
        <v>0</v>
      </c>
      <c r="F72" s="4" t="s">
        <v>0</v>
      </c>
      <c r="G72" s="4" t="s">
        <v>0</v>
      </c>
      <c r="H72" s="4"/>
    </row>
    <row r="73" spans="1:58" ht="17" x14ac:dyDescent="0.2">
      <c r="A73" s="45" t="s">
        <v>180</v>
      </c>
      <c r="B73" s="70">
        <v>1</v>
      </c>
      <c r="C73" s="70">
        <v>2</v>
      </c>
      <c r="D73" s="70">
        <v>3</v>
      </c>
      <c r="E73" s="70">
        <v>4</v>
      </c>
      <c r="F73" s="70">
        <v>5</v>
      </c>
      <c r="G73" s="70">
        <v>6</v>
      </c>
      <c r="H73" s="4"/>
    </row>
    <row r="74" spans="1:58" ht="17" x14ac:dyDescent="0.2">
      <c r="A74" s="45" t="s">
        <v>181</v>
      </c>
      <c r="B74" s="70">
        <v>1</v>
      </c>
      <c r="C74" s="70">
        <v>2</v>
      </c>
      <c r="D74" s="70">
        <v>3</v>
      </c>
      <c r="E74" s="70">
        <v>4</v>
      </c>
      <c r="F74" s="70">
        <v>5</v>
      </c>
      <c r="G74" s="70">
        <v>6</v>
      </c>
      <c r="H74" s="4"/>
    </row>
    <row r="75" spans="1:58" ht="17" x14ac:dyDescent="0.2">
      <c r="A75" s="45" t="s">
        <v>182</v>
      </c>
      <c r="B75" s="70">
        <v>1</v>
      </c>
      <c r="C75" s="70">
        <v>2</v>
      </c>
      <c r="D75" s="70">
        <v>3</v>
      </c>
      <c r="E75" s="70">
        <v>4</v>
      </c>
      <c r="F75" s="70">
        <v>5</v>
      </c>
      <c r="G75" s="70">
        <v>6</v>
      </c>
      <c r="H75" s="4"/>
    </row>
    <row r="76" spans="1:58" ht="17" x14ac:dyDescent="0.2">
      <c r="A76" s="45" t="s">
        <v>279</v>
      </c>
      <c r="B76" s="70">
        <v>1</v>
      </c>
      <c r="C76" s="70">
        <v>2</v>
      </c>
      <c r="D76" s="70">
        <v>3</v>
      </c>
      <c r="E76" s="70">
        <v>4</v>
      </c>
      <c r="F76" s="70">
        <v>5</v>
      </c>
      <c r="G76" s="70">
        <v>6</v>
      </c>
      <c r="H76" s="4"/>
    </row>
    <row r="77" spans="1:58" s="13" customFormat="1" x14ac:dyDescent="0.2">
      <c r="A77" s="42" t="s">
        <v>183</v>
      </c>
      <c r="B77" s="93">
        <f>SUM(B73:B76)</f>
        <v>4</v>
      </c>
      <c r="C77" s="93">
        <f>SUM(C73:C76)</f>
        <v>8</v>
      </c>
      <c r="D77" s="93">
        <f t="shared" ref="D77:G77" si="12">SUM(D73:D76)</f>
        <v>12</v>
      </c>
      <c r="E77" s="93">
        <f t="shared" si="12"/>
        <v>16</v>
      </c>
      <c r="F77" s="93">
        <f t="shared" si="12"/>
        <v>20</v>
      </c>
      <c r="G77" s="93">
        <f t="shared" si="12"/>
        <v>24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</row>
    <row r="78" spans="1:58" ht="17" x14ac:dyDescent="0.2">
      <c r="A78" s="48" t="s">
        <v>184</v>
      </c>
      <c r="B78" s="4" t="s">
        <v>0</v>
      </c>
      <c r="C78" s="4" t="s">
        <v>0</v>
      </c>
      <c r="D78" s="4" t="s">
        <v>0</v>
      </c>
      <c r="E78" s="4" t="s">
        <v>0</v>
      </c>
      <c r="F78" s="4" t="s">
        <v>0</v>
      </c>
      <c r="G78" s="4" t="s">
        <v>0</v>
      </c>
      <c r="H78" s="4"/>
    </row>
    <row r="79" spans="1:58" ht="17" x14ac:dyDescent="0.2">
      <c r="A79" s="45" t="s">
        <v>180</v>
      </c>
      <c r="B79" s="70">
        <v>1</v>
      </c>
      <c r="C79" s="70">
        <v>2</v>
      </c>
      <c r="D79" s="70">
        <v>3</v>
      </c>
      <c r="E79" s="70">
        <v>4</v>
      </c>
      <c r="F79" s="70">
        <v>5</v>
      </c>
      <c r="G79" s="70">
        <v>6</v>
      </c>
      <c r="H79" s="4"/>
    </row>
    <row r="80" spans="1:58" ht="17" x14ac:dyDescent="0.2">
      <c r="A80" s="45" t="s">
        <v>181</v>
      </c>
      <c r="B80" s="70">
        <v>1</v>
      </c>
      <c r="C80" s="70">
        <v>2</v>
      </c>
      <c r="D80" s="70">
        <v>3</v>
      </c>
      <c r="E80" s="70">
        <v>4</v>
      </c>
      <c r="F80" s="70">
        <v>5</v>
      </c>
      <c r="G80" s="70">
        <v>6</v>
      </c>
      <c r="H80" s="4"/>
    </row>
    <row r="81" spans="1:58" ht="17" x14ac:dyDescent="0.2">
      <c r="A81" s="45" t="s">
        <v>185</v>
      </c>
      <c r="B81" s="70">
        <v>1</v>
      </c>
      <c r="C81" s="70">
        <v>2</v>
      </c>
      <c r="D81" s="70">
        <v>3</v>
      </c>
      <c r="E81" s="70">
        <v>4</v>
      </c>
      <c r="F81" s="70">
        <v>5</v>
      </c>
      <c r="G81" s="70">
        <v>6</v>
      </c>
      <c r="H81" s="4"/>
    </row>
    <row r="82" spans="1:58" ht="17" x14ac:dyDescent="0.2">
      <c r="A82" s="45" t="s">
        <v>279</v>
      </c>
      <c r="B82" s="70">
        <v>1</v>
      </c>
      <c r="C82" s="70">
        <v>2</v>
      </c>
      <c r="D82" s="70">
        <v>3</v>
      </c>
      <c r="E82" s="70">
        <v>4</v>
      </c>
      <c r="F82" s="70">
        <v>5</v>
      </c>
      <c r="G82" s="70">
        <v>6</v>
      </c>
      <c r="H82" s="4"/>
    </row>
    <row r="83" spans="1:58" s="13" customFormat="1" x14ac:dyDescent="0.2">
      <c r="A83" s="42" t="s">
        <v>186</v>
      </c>
      <c r="B83" s="93">
        <f>SUM(B79:B82)</f>
        <v>4</v>
      </c>
      <c r="C83" s="93">
        <f>SUM(C79:C82)</f>
        <v>8</v>
      </c>
      <c r="D83" s="93">
        <f t="shared" ref="D83:G83" si="13">SUM(D79:D82)</f>
        <v>12</v>
      </c>
      <c r="E83" s="93">
        <f t="shared" si="13"/>
        <v>16</v>
      </c>
      <c r="F83" s="93">
        <f t="shared" si="13"/>
        <v>20</v>
      </c>
      <c r="G83" s="93">
        <f t="shared" si="13"/>
        <v>24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</row>
    <row r="84" spans="1:58" s="13" customFormat="1" x14ac:dyDescent="0.2">
      <c r="A84" s="43" t="s">
        <v>310</v>
      </c>
      <c r="B84" s="68">
        <f>+B77-B83</f>
        <v>0</v>
      </c>
      <c r="C84" s="68">
        <f>+C77-C83</f>
        <v>0</v>
      </c>
      <c r="D84" s="68">
        <f t="shared" ref="D84:G84" si="14">+D77-D83</f>
        <v>0</v>
      </c>
      <c r="E84" s="68">
        <f t="shared" si="14"/>
        <v>0</v>
      </c>
      <c r="F84" s="68">
        <f t="shared" si="14"/>
        <v>0</v>
      </c>
      <c r="G84" s="68">
        <f t="shared" si="14"/>
        <v>0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</row>
    <row r="85" spans="1:58" x14ac:dyDescent="0.2">
      <c r="A85" s="39"/>
      <c r="B85" s="97"/>
      <c r="C85" s="97"/>
      <c r="D85" s="97"/>
      <c r="E85" s="97"/>
      <c r="F85" s="97"/>
      <c r="G85" s="97"/>
      <c r="H85" s="4"/>
    </row>
    <row r="86" spans="1:58" s="13" customFormat="1" ht="18" customHeight="1" thickBot="1" x14ac:dyDescent="0.25">
      <c r="A86" s="46" t="s">
        <v>280</v>
      </c>
      <c r="B86" s="74">
        <f>+B38+B69+B84</f>
        <v>7</v>
      </c>
      <c r="C86" s="74">
        <f>+C38+C69+C84</f>
        <v>14</v>
      </c>
      <c r="D86" s="74">
        <f t="shared" ref="D86:G86" si="15">+D38+D69+D84</f>
        <v>21</v>
      </c>
      <c r="E86" s="74">
        <f t="shared" si="15"/>
        <v>28</v>
      </c>
      <c r="F86" s="74">
        <f t="shared" si="15"/>
        <v>35</v>
      </c>
      <c r="G86" s="74">
        <f t="shared" si="15"/>
        <v>42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</row>
    <row r="87" spans="1:58" ht="18" customHeight="1" thickTop="1" x14ac:dyDescent="0.2">
      <c r="A87" s="47"/>
      <c r="B87" s="97"/>
      <c r="C87" s="97"/>
      <c r="D87" s="97"/>
      <c r="E87" s="97"/>
      <c r="F87" s="97"/>
      <c r="G87" s="97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1:58" ht="17" x14ac:dyDescent="0.2">
      <c r="A88" s="48" t="s">
        <v>187</v>
      </c>
      <c r="B88" s="4" t="s">
        <v>0</v>
      </c>
      <c r="C88" s="4" t="s">
        <v>0</v>
      </c>
      <c r="D88" s="4" t="s">
        <v>0</v>
      </c>
      <c r="E88" s="4" t="s">
        <v>0</v>
      </c>
      <c r="F88" s="4" t="s">
        <v>0</v>
      </c>
      <c r="G88" s="4" t="s">
        <v>0</v>
      </c>
      <c r="H88" s="4"/>
    </row>
    <row r="89" spans="1:58" ht="17" x14ac:dyDescent="0.2">
      <c r="A89" s="50" t="s">
        <v>188</v>
      </c>
      <c r="B89" s="70">
        <v>1</v>
      </c>
      <c r="C89" s="70">
        <v>2</v>
      </c>
      <c r="D89" s="70">
        <v>3</v>
      </c>
      <c r="E89" s="70">
        <v>4</v>
      </c>
      <c r="F89" s="70">
        <v>5</v>
      </c>
      <c r="G89" s="70">
        <v>6</v>
      </c>
      <c r="H89" s="4"/>
    </row>
    <row r="90" spans="1:58" ht="17" x14ac:dyDescent="0.2">
      <c r="A90" s="50" t="s">
        <v>189</v>
      </c>
      <c r="B90" s="70">
        <v>1</v>
      </c>
      <c r="C90" s="70">
        <v>2</v>
      </c>
      <c r="D90" s="70">
        <v>3</v>
      </c>
      <c r="E90" s="70">
        <v>4</v>
      </c>
      <c r="F90" s="70">
        <v>5</v>
      </c>
      <c r="G90" s="70">
        <v>6</v>
      </c>
      <c r="H90" s="4"/>
    </row>
    <row r="91" spans="1:58" ht="17" x14ac:dyDescent="0.2">
      <c r="A91" s="50" t="s">
        <v>190</v>
      </c>
      <c r="B91" s="70">
        <v>1</v>
      </c>
      <c r="C91" s="70">
        <v>2</v>
      </c>
      <c r="D91" s="70">
        <v>3</v>
      </c>
      <c r="E91" s="70">
        <v>4</v>
      </c>
      <c r="F91" s="70">
        <v>5</v>
      </c>
      <c r="G91" s="70">
        <v>6</v>
      </c>
      <c r="H91" s="4"/>
    </row>
    <row r="92" spans="1:58" ht="17" x14ac:dyDescent="0.2">
      <c r="A92" s="50" t="s">
        <v>191</v>
      </c>
      <c r="B92" s="70">
        <v>1</v>
      </c>
      <c r="C92" s="70">
        <v>2</v>
      </c>
      <c r="D92" s="70">
        <v>3</v>
      </c>
      <c r="E92" s="70">
        <v>4</v>
      </c>
      <c r="F92" s="70">
        <v>5</v>
      </c>
      <c r="G92" s="70">
        <v>6</v>
      </c>
      <c r="H92" s="4"/>
    </row>
    <row r="93" spans="1:58" s="13" customFormat="1" x14ac:dyDescent="0.2">
      <c r="A93" s="43" t="s">
        <v>192</v>
      </c>
      <c r="B93" s="68">
        <f>+B89+B90+B91-B92</f>
        <v>2</v>
      </c>
      <c r="C93" s="68">
        <f>+C89+C90+C91-C92</f>
        <v>4</v>
      </c>
      <c r="D93" s="68">
        <f t="shared" ref="D93:G93" si="16">+D89+D90+D91-D92</f>
        <v>6</v>
      </c>
      <c r="E93" s="68">
        <f t="shared" si="16"/>
        <v>8</v>
      </c>
      <c r="F93" s="68">
        <f t="shared" si="16"/>
        <v>10</v>
      </c>
      <c r="G93" s="68">
        <f t="shared" si="16"/>
        <v>12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</row>
    <row r="94" spans="1:58" x14ac:dyDescent="0.2">
      <c r="A94" s="51"/>
      <c r="B94" s="97"/>
      <c r="C94" s="97"/>
      <c r="D94" s="97"/>
      <c r="E94" s="97"/>
      <c r="F94" s="97"/>
      <c r="G94" s="97"/>
      <c r="H94" s="4"/>
    </row>
    <row r="95" spans="1:58" s="13" customFormat="1" ht="18" customHeight="1" thickBot="1" x14ac:dyDescent="0.25">
      <c r="A95" s="52" t="s">
        <v>193</v>
      </c>
      <c r="B95" s="74">
        <f>+B86-B93</f>
        <v>5</v>
      </c>
      <c r="C95" s="74">
        <f>+C86-C93</f>
        <v>10</v>
      </c>
      <c r="D95" s="74">
        <f t="shared" ref="D95:G95" si="17">+D86-D93</f>
        <v>15</v>
      </c>
      <c r="E95" s="74">
        <f t="shared" si="17"/>
        <v>20</v>
      </c>
      <c r="F95" s="74">
        <f t="shared" si="17"/>
        <v>25</v>
      </c>
      <c r="G95" s="74">
        <f t="shared" si="17"/>
        <v>30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</row>
    <row r="96" spans="1:58" ht="17" thickTop="1" x14ac:dyDescent="0.2">
      <c r="B96" s="4"/>
      <c r="C96" s="4"/>
      <c r="D96" s="4"/>
      <c r="E96" s="4"/>
      <c r="F96" s="4"/>
      <c r="G96" s="4"/>
      <c r="H96" s="4"/>
    </row>
    <row r="97" spans="1:8" x14ac:dyDescent="0.2">
      <c r="B97" s="4"/>
      <c r="C97" s="4"/>
      <c r="D97" s="4"/>
      <c r="E97" s="4"/>
      <c r="F97" s="4"/>
      <c r="G97" s="4"/>
      <c r="H97" s="4"/>
    </row>
    <row r="98" spans="1:8" x14ac:dyDescent="0.2">
      <c r="A98" s="54"/>
      <c r="B98" s="10"/>
      <c r="C98" s="10"/>
      <c r="D98" s="10"/>
      <c r="E98" s="10"/>
      <c r="F98" s="10"/>
      <c r="G98" s="10"/>
      <c r="H98" s="4"/>
    </row>
    <row r="99" spans="1:8" s="67" customFormat="1" x14ac:dyDescent="0.2">
      <c r="A99" s="66"/>
      <c r="B99" s="121"/>
    </row>
    <row r="100" spans="1:8" s="67" customFormat="1" x14ac:dyDescent="0.2">
      <c r="A100" s="66"/>
    </row>
    <row r="188" spans="2:8" x14ac:dyDescent="0.2">
      <c r="B188" s="4"/>
      <c r="C188" s="4"/>
      <c r="D188" s="4"/>
      <c r="E188" s="4"/>
      <c r="F188" s="4"/>
      <c r="G188" s="4"/>
      <c r="H188" s="4"/>
    </row>
    <row r="189" spans="2:8" x14ac:dyDescent="0.2">
      <c r="B189" s="4"/>
      <c r="C189" s="4"/>
      <c r="D189" s="4"/>
      <c r="E189" s="4"/>
      <c r="F189" s="4"/>
      <c r="G189" s="4"/>
      <c r="H189" s="4"/>
    </row>
    <row r="190" spans="2:8" x14ac:dyDescent="0.2">
      <c r="B190" s="4"/>
      <c r="C190" s="4"/>
      <c r="D190" s="4"/>
      <c r="E190" s="4"/>
      <c r="F190" s="4"/>
      <c r="G190" s="4"/>
      <c r="H190" s="4"/>
    </row>
    <row r="191" spans="2:8" x14ac:dyDescent="0.2">
      <c r="B191" s="4"/>
      <c r="C191" s="4"/>
      <c r="D191" s="4"/>
      <c r="E191" s="4"/>
      <c r="F191" s="4"/>
      <c r="G191" s="4"/>
      <c r="H191" s="4"/>
    </row>
    <row r="192" spans="2:8" x14ac:dyDescent="0.2">
      <c r="B192" s="4"/>
      <c r="C192" s="4"/>
      <c r="D192" s="4"/>
      <c r="E192" s="4"/>
      <c r="F192" s="4"/>
      <c r="G192" s="4"/>
      <c r="H192" s="4"/>
    </row>
    <row r="193" spans="2:8" x14ac:dyDescent="0.2">
      <c r="B193" s="4"/>
      <c r="C193" s="4"/>
      <c r="D193" s="4"/>
      <c r="E193" s="4"/>
      <c r="F193" s="4"/>
      <c r="G193" s="4"/>
      <c r="H193" s="4"/>
    </row>
    <row r="194" spans="2:8" x14ac:dyDescent="0.2">
      <c r="B194" s="4"/>
      <c r="C194" s="4"/>
      <c r="D194" s="4"/>
      <c r="E194" s="4"/>
      <c r="F194" s="4"/>
      <c r="G194" s="4"/>
      <c r="H194" s="4"/>
    </row>
    <row r="195" spans="2:8" x14ac:dyDescent="0.2">
      <c r="B195" s="4"/>
      <c r="C195" s="4"/>
      <c r="D195" s="4"/>
      <c r="E195" s="4"/>
      <c r="F195" s="4"/>
      <c r="G195" s="4"/>
      <c r="H195" s="4"/>
    </row>
    <row r="196" spans="2:8" x14ac:dyDescent="0.2">
      <c r="B196" s="4"/>
      <c r="C196" s="4"/>
      <c r="D196" s="4"/>
      <c r="E196" s="4"/>
      <c r="F196" s="4"/>
      <c r="G196" s="4"/>
      <c r="H196" s="4"/>
    </row>
    <row r="197" spans="2:8" x14ac:dyDescent="0.2">
      <c r="B197" s="4"/>
      <c r="C197" s="4"/>
      <c r="D197" s="4"/>
      <c r="E197" s="4"/>
      <c r="F197" s="4"/>
      <c r="G197" s="4"/>
      <c r="H197" s="4"/>
    </row>
    <row r="198" spans="2:8" x14ac:dyDescent="0.2">
      <c r="B198" s="4"/>
      <c r="C198" s="4"/>
      <c r="D198" s="4"/>
      <c r="E198" s="4"/>
      <c r="F198" s="4"/>
      <c r="G198" s="4"/>
      <c r="H198" s="4"/>
    </row>
    <row r="199" spans="2:8" x14ac:dyDescent="0.2">
      <c r="B199" s="4"/>
      <c r="C199" s="4"/>
      <c r="D199" s="4"/>
      <c r="E199" s="4"/>
      <c r="F199" s="4"/>
      <c r="G199" s="4"/>
      <c r="H199" s="4"/>
    </row>
    <row r="200" spans="2:8" x14ac:dyDescent="0.2">
      <c r="B200" s="4"/>
      <c r="C200" s="4"/>
      <c r="D200" s="4"/>
      <c r="E200" s="4"/>
      <c r="F200" s="4"/>
      <c r="G200" s="4"/>
      <c r="H200" s="4"/>
    </row>
    <row r="1048576" spans="16384:16384" x14ac:dyDescent="0.2">
      <c r="XFD1048576" s="124" t="s">
        <v>418</v>
      </c>
    </row>
  </sheetData>
  <conditionalFormatting sqref="B89:G92">
    <cfRule type="expression" dxfId="346" priority="362" stopIfTrue="1">
      <formula>ABS(SUM(B89)-SUM(#REF!))&gt;=1</formula>
    </cfRule>
  </conditionalFormatting>
  <conditionalFormatting sqref="B79:G82">
    <cfRule type="expression" dxfId="345" priority="367" stopIfTrue="1">
      <formula>ABS(SUM(B79)-SUM(#REF!))&gt;=1</formula>
    </cfRule>
  </conditionalFormatting>
  <conditionalFormatting sqref="B68:G68">
    <cfRule type="expression" dxfId="344" priority="369" stopIfTrue="1">
      <formula>ABS(SUM(B68)-SUM(#REF!))&gt;=1</formula>
    </cfRule>
  </conditionalFormatting>
  <conditionalFormatting sqref="B63:G66">
    <cfRule type="expression" dxfId="343" priority="371" stopIfTrue="1">
      <formula>ABS(SUM(B63)-SUM(#REF!))&gt;=1</formula>
    </cfRule>
  </conditionalFormatting>
  <conditionalFormatting sqref="B56:G59">
    <cfRule type="expression" dxfId="342" priority="372" stopIfTrue="1">
      <formula>ABS(SUM(B56)-SUM(#REF!))&gt;=1</formula>
    </cfRule>
  </conditionalFormatting>
  <conditionalFormatting sqref="B53:G54">
    <cfRule type="expression" dxfId="341" priority="373" stopIfTrue="1">
      <formula>ABS(SUM(B53)-SUM(#REF!))&gt;=1</formula>
    </cfRule>
  </conditionalFormatting>
  <conditionalFormatting sqref="B48:G51">
    <cfRule type="expression" dxfId="340" priority="374" stopIfTrue="1">
      <formula>ABS(SUM(B48)-SUM(#REF!))&gt;=1</formula>
    </cfRule>
  </conditionalFormatting>
  <conditionalFormatting sqref="B42:G44">
    <cfRule type="expression" dxfId="339" priority="376" stopIfTrue="1">
      <formula>ABS(SUM(B42)-SUM(#REF!))&gt;=1</formula>
    </cfRule>
  </conditionalFormatting>
  <conditionalFormatting sqref="B32:G35">
    <cfRule type="expression" dxfId="338" priority="378" stopIfTrue="1">
      <formula>ABS(SUM(B32)-SUM(#REF!))&gt;=1</formula>
    </cfRule>
  </conditionalFormatting>
  <conditionalFormatting sqref="B27:G30">
    <cfRule type="expression" dxfId="337" priority="379" stopIfTrue="1">
      <formula>ABS(SUM(B27)-SUM(#REF!))&gt;=1</formula>
    </cfRule>
  </conditionalFormatting>
  <conditionalFormatting sqref="B20:G24">
    <cfRule type="expression" dxfId="336" priority="380" stopIfTrue="1">
      <formula>ABS(SUM(B20)-SUM(#REF!))&gt;=1</formula>
    </cfRule>
  </conditionalFormatting>
  <conditionalFormatting sqref="B10:G11 B5:G8">
    <cfRule type="expression" dxfId="335" priority="383" stopIfTrue="1">
      <formula>ABS(SUM(B5)-SUM(#REF!))&gt;=1</formula>
    </cfRule>
  </conditionalFormatting>
  <conditionalFormatting sqref="B19:G19">
    <cfRule type="expression" dxfId="334" priority="401" stopIfTrue="1">
      <formula>ABS(SUM(B19)-SUM(#REF!))&gt;=1</formula>
    </cfRule>
  </conditionalFormatting>
  <conditionalFormatting sqref="C3:G4">
    <cfRule type="expression" dxfId="333" priority="403" stopIfTrue="1">
      <formula>ABS(SUM(C3)-SUM(#REF!))&gt;=10</formula>
    </cfRule>
  </conditionalFormatting>
  <conditionalFormatting sqref="B94:G94">
    <cfRule type="expression" dxfId="332" priority="190" stopIfTrue="1">
      <formula>ABS(SUM(B94)-SUM(#REF!))&gt;=1</formula>
    </cfRule>
  </conditionalFormatting>
  <conditionalFormatting sqref="B55:G55">
    <cfRule type="expression" dxfId="331" priority="152" stopIfTrue="1">
      <formula>ABS(SUM(B55)-SUM(#REF!))&gt;=1</formula>
    </cfRule>
  </conditionalFormatting>
  <conditionalFormatting sqref="B16:G18">
    <cfRule type="expression" dxfId="330" priority="136" stopIfTrue="1">
      <formula>ABS(SUM(B16)-SUM(#REF!))&gt;=1</formula>
    </cfRule>
  </conditionalFormatting>
  <conditionalFormatting sqref="B3:B4">
    <cfRule type="expression" dxfId="329" priority="207" stopIfTrue="1">
      <formula>ABS(SUM(B3)-SUM(#REF!))&gt;=10</formula>
    </cfRule>
  </conditionalFormatting>
  <conditionalFormatting sqref="B26:G26 B41:G41 B46:G47 B62:G62 B72:G72 B78:G78 B85:G85 B88:G88">
    <cfRule type="expression" dxfId="328" priority="208" stopIfTrue="1">
      <formula>ABS(SUM(B26)-SUM(#REF!))&gt;=1</formula>
    </cfRule>
  </conditionalFormatting>
  <conditionalFormatting sqref="A1">
    <cfRule type="expression" dxfId="327" priority="142" stopIfTrue="1">
      <formula>ABS(SUM(A1)-SUM(#REF!))&gt;=1</formula>
    </cfRule>
  </conditionalFormatting>
  <conditionalFormatting sqref="B13:G14">
    <cfRule type="expression" dxfId="326" priority="138" stopIfTrue="1">
      <formula>ABS(SUM(B13)-SUM(#REF!))&gt;=1</formula>
    </cfRule>
  </conditionalFormatting>
  <conditionalFormatting sqref="B36:G37">
    <cfRule type="expression" dxfId="325" priority="130" stopIfTrue="1">
      <formula>ABS(SUM(B36)-SUM(#REF!))&gt;=1</formula>
    </cfRule>
  </conditionalFormatting>
  <conditionalFormatting sqref="B67:G67">
    <cfRule type="expression" dxfId="324" priority="115" stopIfTrue="1">
      <formula>ABS(SUM(B67)-SUM(#REF!))&gt;=1</formula>
    </cfRule>
  </conditionalFormatting>
  <conditionalFormatting sqref="B38:G39">
    <cfRule type="expression" dxfId="323" priority="127" stopIfTrue="1">
      <formula>ABS(SUM(B38)-SUM(#REF!))&gt;=1</formula>
    </cfRule>
  </conditionalFormatting>
  <conditionalFormatting sqref="B12:G12">
    <cfRule type="expression" dxfId="322" priority="137" stopIfTrue="1">
      <formula>ABS(SUM(B12)-SUM(#REF!))&gt;=1</formula>
    </cfRule>
  </conditionalFormatting>
  <conditionalFormatting sqref="B25:G25">
    <cfRule type="expression" dxfId="321" priority="135" stopIfTrue="1">
      <formula>ABS(SUM(B25)-SUM(#REF!))&gt;=1</formula>
    </cfRule>
  </conditionalFormatting>
  <conditionalFormatting sqref="B31:G31">
    <cfRule type="expression" dxfId="320" priority="134" stopIfTrue="1">
      <formula>ABS(SUM(B31)-SUM(#REF!))&gt;=1</formula>
    </cfRule>
  </conditionalFormatting>
  <conditionalFormatting sqref="B69:G70">
    <cfRule type="expression" dxfId="319" priority="112" stopIfTrue="1">
      <formula>ABS(SUM(B69)-SUM(#REF!))&gt;=1</formula>
    </cfRule>
  </conditionalFormatting>
  <conditionalFormatting sqref="B83:G83">
    <cfRule type="expression" dxfId="318" priority="110" stopIfTrue="1">
      <formula>ABS(SUM(B83)-SUM(#REF!))&gt;=1</formula>
    </cfRule>
  </conditionalFormatting>
  <conditionalFormatting sqref="B86:G87">
    <cfRule type="expression" dxfId="317" priority="104" stopIfTrue="1">
      <formula>ABS(SUM(B86)-SUM(#REF!))&gt;=1</formula>
    </cfRule>
  </conditionalFormatting>
  <conditionalFormatting sqref="B45:G45">
    <cfRule type="expression" dxfId="316" priority="126" stopIfTrue="1">
      <formula>ABS(SUM(B45)-SUM(#REF!))&gt;=1</formula>
    </cfRule>
  </conditionalFormatting>
  <conditionalFormatting sqref="B61:G61">
    <cfRule type="expression" dxfId="315" priority="116" stopIfTrue="1">
      <formula>ABS(SUM(B61)-SUM(#REF!))&gt;=1</formula>
    </cfRule>
  </conditionalFormatting>
  <conditionalFormatting sqref="B84:G84">
    <cfRule type="expression" dxfId="314" priority="107" stopIfTrue="1">
      <formula>ABS(SUM(B84)-SUM(#REF!))&gt;=1</formula>
    </cfRule>
  </conditionalFormatting>
  <conditionalFormatting sqref="B52:G52">
    <cfRule type="expression" dxfId="313" priority="120" stopIfTrue="1">
      <formula>ABS(SUM(B52)-SUM(#REF!))&gt;=1</formula>
    </cfRule>
  </conditionalFormatting>
  <conditionalFormatting sqref="B60:G60">
    <cfRule type="expression" dxfId="312" priority="117" stopIfTrue="1">
      <formula>ABS(SUM(B60)-SUM(#REF!))&gt;=1</formula>
    </cfRule>
  </conditionalFormatting>
  <conditionalFormatting sqref="B95:G95">
    <cfRule type="expression" dxfId="311" priority="101" stopIfTrue="1">
      <formula>ABS(SUM(B95)-SUM(#REF!))&gt;=1</formula>
    </cfRule>
  </conditionalFormatting>
  <conditionalFormatting sqref="B77:G77">
    <cfRule type="expression" dxfId="310" priority="111" stopIfTrue="1">
      <formula>ABS(SUM(B77)-SUM(#REF!))&gt;=1</formula>
    </cfRule>
  </conditionalFormatting>
  <conditionalFormatting sqref="B93:G93">
    <cfRule type="expression" dxfId="309" priority="9" stopIfTrue="1">
      <formula>ABS(SUM(B93)-SUM(#REF!))&gt;=1</formula>
    </cfRule>
  </conditionalFormatting>
  <conditionalFormatting sqref="B15:G15">
    <cfRule type="expression" dxfId="308" priority="7" stopIfTrue="1">
      <formula>ABS(SUM(B15)-SUM(#REF!))&gt;=10</formula>
    </cfRule>
  </conditionalFormatting>
  <conditionalFormatting sqref="B40:G40">
    <cfRule type="expression" dxfId="307" priority="5" stopIfTrue="1">
      <formula>ABS(SUM(B40)-SUM(#REF!))&gt;=10</formula>
    </cfRule>
  </conditionalFormatting>
  <conditionalFormatting sqref="B71:G71">
    <cfRule type="expression" dxfId="306" priority="3" stopIfTrue="1">
      <formula>ABS(SUM(B71)-SUM(#REF!))&gt;=10</formula>
    </cfRule>
  </conditionalFormatting>
  <conditionalFormatting sqref="B73:G76">
    <cfRule type="expression" dxfId="305" priority="1" stopIfTrue="1">
      <formula>ABS(SUM(B73)-SUM(#REF!))&gt;=1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48576"/>
  <sheetViews>
    <sheetView zoomScale="107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H3" sqref="H3"/>
    </sheetView>
  </sheetViews>
  <sheetFormatPr baseColWidth="10" defaultColWidth="16.6640625" defaultRowHeight="16" x14ac:dyDescent="0.2"/>
  <cols>
    <col min="1" max="1" width="68.83203125" style="1" customWidth="1"/>
    <col min="2" max="7" width="16.6640625" style="1" customWidth="1"/>
    <col min="8" max="243" width="8.83203125" style="1" customWidth="1"/>
    <col min="244" max="244" width="71.5" style="1" customWidth="1"/>
    <col min="245" max="249" width="0" style="1" hidden="1" customWidth="1"/>
    <col min="250" max="16384" width="16.6640625" style="1"/>
  </cols>
  <sheetData>
    <row r="1" spans="1:58" x14ac:dyDescent="0.2">
      <c r="A1" s="94" t="s">
        <v>282</v>
      </c>
      <c r="B1" s="11">
        <v>2017</v>
      </c>
      <c r="C1" s="11">
        <f>+B1+1</f>
        <v>2018</v>
      </c>
      <c r="D1" s="11">
        <f>+C1+1</f>
        <v>2019</v>
      </c>
      <c r="E1" s="11">
        <f>+D1+1</f>
        <v>2020</v>
      </c>
      <c r="F1" s="11">
        <f>+E1+1</f>
        <v>2021</v>
      </c>
      <c r="G1" s="11">
        <f>+F1+1</f>
        <v>2022</v>
      </c>
      <c r="H1" s="126"/>
      <c r="I1" s="61"/>
    </row>
    <row r="2" spans="1:58" s="22" customFormat="1" ht="13" x14ac:dyDescent="0.15">
      <c r="A2" s="22" t="s">
        <v>283</v>
      </c>
      <c r="B2" s="23">
        <v>0</v>
      </c>
      <c r="C2" s="23">
        <v>1</v>
      </c>
      <c r="D2" s="23">
        <v>2</v>
      </c>
      <c r="E2" s="23">
        <v>3</v>
      </c>
      <c r="F2" s="23">
        <v>4</v>
      </c>
      <c r="G2" s="23">
        <v>5</v>
      </c>
      <c r="H2" s="126"/>
    </row>
    <row r="3" spans="1:58" ht="18" customHeight="1" x14ac:dyDescent="0.25">
      <c r="A3" s="122" t="s">
        <v>299</v>
      </c>
      <c r="B3" s="2" t="s">
        <v>0</v>
      </c>
      <c r="C3" s="2" t="s">
        <v>0</v>
      </c>
      <c r="D3" s="2"/>
      <c r="E3" s="2"/>
      <c r="F3" s="2"/>
      <c r="G3" s="2"/>
    </row>
    <row r="4" spans="1:58" ht="18" customHeight="1" x14ac:dyDescent="0.25">
      <c r="A4" s="122" t="s">
        <v>1</v>
      </c>
      <c r="B4" s="2" t="s">
        <v>0</v>
      </c>
      <c r="C4" s="2" t="s">
        <v>0</v>
      </c>
      <c r="D4" s="2"/>
      <c r="E4" s="2"/>
      <c r="F4" s="2"/>
      <c r="G4" s="2"/>
    </row>
    <row r="5" spans="1:58" ht="18" customHeight="1" x14ac:dyDescent="0.2">
      <c r="A5" s="5" t="s">
        <v>2</v>
      </c>
      <c r="B5" s="2" t="s">
        <v>0</v>
      </c>
      <c r="C5" s="2" t="s">
        <v>0</v>
      </c>
      <c r="D5" s="2"/>
      <c r="E5" s="2"/>
      <c r="F5" s="2"/>
      <c r="G5" s="2"/>
      <c r="H5" s="61"/>
    </row>
    <row r="6" spans="1:58" ht="18" customHeight="1" x14ac:dyDescent="0.2">
      <c r="A6" s="33" t="s">
        <v>3</v>
      </c>
      <c r="B6" s="70">
        <v>1</v>
      </c>
      <c r="C6" s="70">
        <v>2</v>
      </c>
      <c r="D6" s="70">
        <v>3</v>
      </c>
      <c r="E6" s="70">
        <v>4</v>
      </c>
      <c r="F6" s="70">
        <v>5</v>
      </c>
      <c r="G6" s="70">
        <v>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58" ht="18" customHeight="1" x14ac:dyDescent="0.2">
      <c r="A7" s="33" t="s">
        <v>4</v>
      </c>
      <c r="B7" s="70">
        <v>1</v>
      </c>
      <c r="C7" s="70">
        <v>2</v>
      </c>
      <c r="D7" s="70">
        <v>3</v>
      </c>
      <c r="E7" s="70">
        <v>4</v>
      </c>
      <c r="F7" s="70">
        <v>5</v>
      </c>
      <c r="G7" s="70">
        <v>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58" s="13" customFormat="1" x14ac:dyDescent="0.2">
      <c r="A8" s="29" t="s">
        <v>5</v>
      </c>
      <c r="B8" s="68">
        <f>SUM(B6:B7)</f>
        <v>2</v>
      </c>
      <c r="C8" s="68">
        <f>SUM(C6:C7)</f>
        <v>4</v>
      </c>
      <c r="D8" s="68">
        <f t="shared" ref="D8:G8" si="0">SUM(D6:D7)</f>
        <v>6</v>
      </c>
      <c r="E8" s="68">
        <f t="shared" si="0"/>
        <v>8</v>
      </c>
      <c r="F8" s="68">
        <f t="shared" si="0"/>
        <v>10</v>
      </c>
      <c r="G8" s="68">
        <f t="shared" si="0"/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</row>
    <row r="9" spans="1:58" s="13" customFormat="1" x14ac:dyDescent="0.2">
      <c r="A9" s="15"/>
      <c r="B9" s="77"/>
      <c r="C9" s="77"/>
      <c r="D9" s="77"/>
      <c r="E9" s="77"/>
      <c r="F9" s="77"/>
      <c r="G9" s="7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</row>
    <row r="10" spans="1:58" ht="18" customHeight="1" x14ac:dyDescent="0.2">
      <c r="A10" s="5" t="s">
        <v>6</v>
      </c>
      <c r="B10" s="2"/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</row>
    <row r="11" spans="1:58" ht="18" customHeight="1" x14ac:dyDescent="0.2">
      <c r="A11" s="34" t="s">
        <v>7</v>
      </c>
      <c r="B11" s="6"/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x14ac:dyDescent="0.2">
      <c r="A12" s="36" t="s">
        <v>8</v>
      </c>
      <c r="B12" s="70">
        <v>1</v>
      </c>
      <c r="C12" s="70">
        <v>2</v>
      </c>
      <c r="D12" s="70">
        <v>3</v>
      </c>
      <c r="E12" s="70">
        <v>4</v>
      </c>
      <c r="F12" s="70">
        <v>5</v>
      </c>
      <c r="G12" s="70">
        <v>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spans="1:58" x14ac:dyDescent="0.2">
      <c r="A13" s="36" t="s">
        <v>272</v>
      </c>
      <c r="B13" s="70">
        <v>1</v>
      </c>
      <c r="C13" s="70">
        <v>2</v>
      </c>
      <c r="D13" s="70">
        <v>3</v>
      </c>
      <c r="E13" s="70">
        <v>4</v>
      </c>
      <c r="F13" s="70">
        <v>5</v>
      </c>
      <c r="G13" s="70">
        <v>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spans="1:58" x14ac:dyDescent="0.2">
      <c r="A14" s="36" t="s">
        <v>9</v>
      </c>
      <c r="B14" s="70">
        <v>1</v>
      </c>
      <c r="C14" s="70">
        <v>2</v>
      </c>
      <c r="D14" s="70">
        <v>3</v>
      </c>
      <c r="E14" s="70">
        <v>4</v>
      </c>
      <c r="F14" s="70">
        <v>5</v>
      </c>
      <c r="G14" s="70">
        <v>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x14ac:dyDescent="0.2">
      <c r="A15" s="36" t="s">
        <v>10</v>
      </c>
      <c r="B15" s="70">
        <v>1</v>
      </c>
      <c r="C15" s="70">
        <v>2</v>
      </c>
      <c r="D15" s="70">
        <v>3</v>
      </c>
      <c r="E15" s="70">
        <v>4</v>
      </c>
      <c r="F15" s="70">
        <v>5</v>
      </c>
      <c r="G15" s="70">
        <v>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58" x14ac:dyDescent="0.2">
      <c r="A16" s="36" t="s">
        <v>11</v>
      </c>
      <c r="B16" s="70">
        <v>1</v>
      </c>
      <c r="C16" s="70">
        <v>2</v>
      </c>
      <c r="D16" s="70">
        <v>3</v>
      </c>
      <c r="E16" s="70">
        <v>4</v>
      </c>
      <c r="F16" s="70">
        <v>5</v>
      </c>
      <c r="G16" s="70">
        <v>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x14ac:dyDescent="0.2">
      <c r="A17" s="36" t="s">
        <v>12</v>
      </c>
      <c r="B17" s="70">
        <v>1</v>
      </c>
      <c r="C17" s="70">
        <v>2</v>
      </c>
      <c r="D17" s="70">
        <v>3</v>
      </c>
      <c r="E17" s="70">
        <v>4</v>
      </c>
      <c r="F17" s="70">
        <v>5</v>
      </c>
      <c r="G17" s="70">
        <v>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 x14ac:dyDescent="0.2">
      <c r="A18" s="36" t="s">
        <v>13</v>
      </c>
      <c r="B18" s="70">
        <v>1</v>
      </c>
      <c r="C18" s="70">
        <v>2</v>
      </c>
      <c r="D18" s="70">
        <v>3</v>
      </c>
      <c r="E18" s="70">
        <v>4</v>
      </c>
      <c r="F18" s="70">
        <v>5</v>
      </c>
      <c r="G18" s="70">
        <v>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s="13" customFormat="1" x14ac:dyDescent="0.2">
      <c r="A19" s="26" t="s">
        <v>14</v>
      </c>
      <c r="B19" s="93">
        <f>SUM(B12:B18)</f>
        <v>7</v>
      </c>
      <c r="C19" s="93">
        <f>SUM(C12:C18)</f>
        <v>14</v>
      </c>
      <c r="D19" s="93">
        <f t="shared" ref="D19:G19" si="1">SUM(D12:D18)</f>
        <v>21</v>
      </c>
      <c r="E19" s="93">
        <f t="shared" si="1"/>
        <v>28</v>
      </c>
      <c r="F19" s="93">
        <f t="shared" si="1"/>
        <v>35</v>
      </c>
      <c r="G19" s="93">
        <f t="shared" si="1"/>
        <v>42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</row>
    <row r="20" spans="1:58" ht="18" customHeight="1" x14ac:dyDescent="0.2">
      <c r="A20" s="34" t="s">
        <v>15</v>
      </c>
      <c r="B20" s="6"/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x14ac:dyDescent="0.2">
      <c r="A21" s="36" t="s">
        <v>16</v>
      </c>
      <c r="B21" s="70">
        <v>1</v>
      </c>
      <c r="C21" s="70">
        <v>2</v>
      </c>
      <c r="D21" s="70">
        <v>3</v>
      </c>
      <c r="E21" s="70">
        <v>4</v>
      </c>
      <c r="F21" s="70">
        <v>5</v>
      </c>
      <c r="G21" s="70">
        <v>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x14ac:dyDescent="0.2">
      <c r="A22" s="36" t="s">
        <v>17</v>
      </c>
      <c r="B22" s="70">
        <v>1</v>
      </c>
      <c r="C22" s="70">
        <v>2</v>
      </c>
      <c r="D22" s="70">
        <v>3</v>
      </c>
      <c r="E22" s="70">
        <v>4</v>
      </c>
      <c r="F22" s="70">
        <v>5</v>
      </c>
      <c r="G22" s="70">
        <v>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x14ac:dyDescent="0.2">
      <c r="A23" s="36" t="s">
        <v>18</v>
      </c>
      <c r="B23" s="70">
        <v>1</v>
      </c>
      <c r="C23" s="70">
        <v>2</v>
      </c>
      <c r="D23" s="70">
        <v>3</v>
      </c>
      <c r="E23" s="70">
        <v>4</v>
      </c>
      <c r="F23" s="70">
        <v>5</v>
      </c>
      <c r="G23" s="70">
        <v>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x14ac:dyDescent="0.2">
      <c r="A24" s="36" t="s">
        <v>19</v>
      </c>
      <c r="B24" s="70">
        <v>1</v>
      </c>
      <c r="C24" s="70">
        <v>2</v>
      </c>
      <c r="D24" s="70">
        <v>3</v>
      </c>
      <c r="E24" s="70">
        <v>4</v>
      </c>
      <c r="F24" s="70">
        <v>5</v>
      </c>
      <c r="G24" s="70">
        <v>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x14ac:dyDescent="0.2">
      <c r="A25" s="36" t="s">
        <v>20</v>
      </c>
      <c r="B25" s="70">
        <v>1</v>
      </c>
      <c r="C25" s="70">
        <v>2</v>
      </c>
      <c r="D25" s="70">
        <v>3</v>
      </c>
      <c r="E25" s="70">
        <v>4</v>
      </c>
      <c r="F25" s="70">
        <v>5</v>
      </c>
      <c r="G25" s="70">
        <v>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s="13" customFormat="1" x14ac:dyDescent="0.2">
      <c r="A26" s="26" t="s">
        <v>21</v>
      </c>
      <c r="B26" s="93">
        <f>SUM(B21:B25)</f>
        <v>5</v>
      </c>
      <c r="C26" s="93">
        <f>SUM(C21:C25)</f>
        <v>10</v>
      </c>
      <c r="D26" s="93">
        <f t="shared" ref="D26:G26" si="2">SUM(D21:D25)</f>
        <v>15</v>
      </c>
      <c r="E26" s="93">
        <f t="shared" si="2"/>
        <v>20</v>
      </c>
      <c r="F26" s="93">
        <f t="shared" si="2"/>
        <v>25</v>
      </c>
      <c r="G26" s="93">
        <f t="shared" si="2"/>
        <v>30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</row>
    <row r="27" spans="1:58" ht="18" customHeight="1" x14ac:dyDescent="0.2">
      <c r="A27" s="34" t="s">
        <v>22</v>
      </c>
      <c r="B27" s="80"/>
      <c r="C27" s="80"/>
      <c r="D27" s="80"/>
      <c r="E27" s="80"/>
      <c r="F27" s="80"/>
      <c r="G27" s="8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x14ac:dyDescent="0.2">
      <c r="A28" s="36" t="s">
        <v>306</v>
      </c>
      <c r="B28" s="80"/>
      <c r="C28" s="80"/>
      <c r="D28" s="80"/>
      <c r="E28" s="80"/>
      <c r="F28" s="80"/>
      <c r="G28" s="8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x14ac:dyDescent="0.2">
      <c r="A29" s="33" t="s">
        <v>23</v>
      </c>
      <c r="B29" s="70">
        <v>1</v>
      </c>
      <c r="C29" s="70">
        <v>2</v>
      </c>
      <c r="D29" s="70">
        <v>3</v>
      </c>
      <c r="E29" s="70">
        <v>4</v>
      </c>
      <c r="F29" s="70">
        <v>5</v>
      </c>
      <c r="G29" s="70">
        <v>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 x14ac:dyDescent="0.2">
      <c r="A30" s="33" t="s">
        <v>24</v>
      </c>
      <c r="B30" s="70">
        <v>1</v>
      </c>
      <c r="C30" s="70">
        <v>2</v>
      </c>
      <c r="D30" s="70">
        <v>3</v>
      </c>
      <c r="E30" s="70">
        <v>4</v>
      </c>
      <c r="F30" s="70">
        <v>5</v>
      </c>
      <c r="G30" s="70">
        <v>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 x14ac:dyDescent="0.2">
      <c r="A31" s="33" t="s">
        <v>25</v>
      </c>
      <c r="B31" s="70">
        <v>1</v>
      </c>
      <c r="C31" s="70">
        <v>2</v>
      </c>
      <c r="D31" s="70">
        <v>3</v>
      </c>
      <c r="E31" s="70">
        <v>4</v>
      </c>
      <c r="F31" s="70">
        <v>5</v>
      </c>
      <c r="G31" s="70">
        <v>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x14ac:dyDescent="0.2">
      <c r="A32" s="33" t="s">
        <v>284</v>
      </c>
      <c r="B32" s="70">
        <v>1</v>
      </c>
      <c r="C32" s="70">
        <v>2</v>
      </c>
      <c r="D32" s="70">
        <v>3</v>
      </c>
      <c r="E32" s="70">
        <v>4</v>
      </c>
      <c r="F32" s="70">
        <v>5</v>
      </c>
      <c r="G32" s="70">
        <v>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8" x14ac:dyDescent="0.2">
      <c r="A33" s="33" t="s">
        <v>359</v>
      </c>
      <c r="B33" s="70">
        <v>1</v>
      </c>
      <c r="C33" s="70">
        <v>2</v>
      </c>
      <c r="D33" s="70">
        <v>3</v>
      </c>
      <c r="E33" s="70">
        <v>4</v>
      </c>
      <c r="F33" s="70">
        <v>5</v>
      </c>
      <c r="G33" s="70">
        <v>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58" s="13" customFormat="1" x14ac:dyDescent="0.2">
      <c r="A34" s="26" t="s">
        <v>26</v>
      </c>
      <c r="B34" s="93">
        <f>SUM(B29:B33)</f>
        <v>5</v>
      </c>
      <c r="C34" s="93">
        <f>SUM(C29:C33)</f>
        <v>10</v>
      </c>
      <c r="D34" s="93">
        <f t="shared" ref="D34:G34" si="3">SUM(D29:D33)</f>
        <v>15</v>
      </c>
      <c r="E34" s="93">
        <f t="shared" si="3"/>
        <v>20</v>
      </c>
      <c r="F34" s="93">
        <f t="shared" si="3"/>
        <v>25</v>
      </c>
      <c r="G34" s="93">
        <f t="shared" si="3"/>
        <v>30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spans="1:58" ht="18" customHeight="1" x14ac:dyDescent="0.2">
      <c r="A35" s="36" t="s">
        <v>360</v>
      </c>
      <c r="B35" s="6" t="s">
        <v>0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spans="1:58" s="33" customFormat="1" x14ac:dyDescent="0.2">
      <c r="A36" s="33" t="s">
        <v>27</v>
      </c>
      <c r="B36" s="33" t="s">
        <v>0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</row>
    <row r="37" spans="1:58" ht="18" customHeight="1" x14ac:dyDescent="0.2">
      <c r="A37" s="37" t="s">
        <v>28</v>
      </c>
      <c r="B37" s="70">
        <v>1</v>
      </c>
      <c r="C37" s="70">
        <v>2</v>
      </c>
      <c r="D37" s="70">
        <v>3</v>
      </c>
      <c r="E37" s="70">
        <v>4</v>
      </c>
      <c r="F37" s="70">
        <v>5</v>
      </c>
      <c r="G37" s="70">
        <v>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 ht="18" customHeight="1" x14ac:dyDescent="0.2">
      <c r="A38" s="37" t="s">
        <v>29</v>
      </c>
      <c r="B38" s="70">
        <v>1</v>
      </c>
      <c r="C38" s="70">
        <v>2</v>
      </c>
      <c r="D38" s="70">
        <v>3</v>
      </c>
      <c r="E38" s="70">
        <v>4</v>
      </c>
      <c r="F38" s="70">
        <v>5</v>
      </c>
      <c r="G38" s="70">
        <v>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spans="1:58" x14ac:dyDescent="0.2">
      <c r="A39" s="7" t="s">
        <v>30</v>
      </c>
      <c r="B39" s="6">
        <f>SUM(B37:B38)</f>
        <v>2</v>
      </c>
      <c r="C39" s="6">
        <f>SUM(C37:C38)</f>
        <v>4</v>
      </c>
      <c r="D39" s="6">
        <f t="shared" ref="D39:G39" si="4">SUM(D37:D38)</f>
        <v>6</v>
      </c>
      <c r="E39" s="6">
        <f t="shared" si="4"/>
        <v>8</v>
      </c>
      <c r="F39" s="6">
        <f t="shared" si="4"/>
        <v>10</v>
      </c>
      <c r="G39" s="6">
        <f t="shared" si="4"/>
        <v>12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spans="1:58" s="33" customFormat="1" x14ac:dyDescent="0.2">
      <c r="A40" s="33" t="s">
        <v>31</v>
      </c>
      <c r="B40" s="33" t="s">
        <v>0</v>
      </c>
      <c r="C40" s="33" t="s">
        <v>0</v>
      </c>
      <c r="D40" s="33" t="s">
        <v>0</v>
      </c>
      <c r="E40" s="33" t="s">
        <v>0</v>
      </c>
      <c r="F40" s="33" t="s">
        <v>0</v>
      </c>
      <c r="G40" s="33" t="s">
        <v>0</v>
      </c>
    </row>
    <row r="41" spans="1:58" ht="18" customHeight="1" x14ac:dyDescent="0.2">
      <c r="A41" s="37" t="s">
        <v>28</v>
      </c>
      <c r="B41" s="70">
        <v>1</v>
      </c>
      <c r="C41" s="70">
        <v>2</v>
      </c>
      <c r="D41" s="70">
        <v>3</v>
      </c>
      <c r="E41" s="70">
        <v>4</v>
      </c>
      <c r="F41" s="70">
        <v>5</v>
      </c>
      <c r="G41" s="70">
        <v>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spans="1:58" ht="18" customHeight="1" x14ac:dyDescent="0.2">
      <c r="A42" s="37" t="s">
        <v>29</v>
      </c>
      <c r="B42" s="70">
        <v>1</v>
      </c>
      <c r="C42" s="70">
        <v>2</v>
      </c>
      <c r="D42" s="70">
        <v>3</v>
      </c>
      <c r="E42" s="70">
        <v>4</v>
      </c>
      <c r="F42" s="70">
        <v>5</v>
      </c>
      <c r="G42" s="70">
        <v>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spans="1:58" x14ac:dyDescent="0.2">
      <c r="A43" s="7" t="s">
        <v>32</v>
      </c>
      <c r="B43" s="6">
        <f>SUM(B41:B42)</f>
        <v>2</v>
      </c>
      <c r="C43" s="6">
        <f>SUM(C41:C42)</f>
        <v>4</v>
      </c>
      <c r="D43" s="6">
        <f t="shared" ref="D43:G43" si="5">SUM(D41:D42)</f>
        <v>6</v>
      </c>
      <c r="E43" s="6">
        <f t="shared" si="5"/>
        <v>8</v>
      </c>
      <c r="F43" s="6">
        <f t="shared" si="5"/>
        <v>10</v>
      </c>
      <c r="G43" s="6">
        <f t="shared" si="5"/>
        <v>12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spans="1:58" s="33" customFormat="1" x14ac:dyDescent="0.2">
      <c r="A44" s="33" t="s">
        <v>33</v>
      </c>
      <c r="B44" s="33" t="s">
        <v>0</v>
      </c>
      <c r="C44" s="33" t="s">
        <v>0</v>
      </c>
      <c r="D44" s="33" t="s">
        <v>0</v>
      </c>
      <c r="E44" s="33" t="s">
        <v>0</v>
      </c>
      <c r="F44" s="33" t="s">
        <v>0</v>
      </c>
      <c r="G44" s="33" t="s">
        <v>0</v>
      </c>
    </row>
    <row r="45" spans="1:58" ht="18" customHeight="1" x14ac:dyDescent="0.2">
      <c r="A45" s="37" t="s">
        <v>28</v>
      </c>
      <c r="B45" s="70">
        <v>1</v>
      </c>
      <c r="C45" s="70">
        <v>2</v>
      </c>
      <c r="D45" s="70">
        <v>3</v>
      </c>
      <c r="E45" s="70">
        <v>4</v>
      </c>
      <c r="F45" s="70">
        <v>5</v>
      </c>
      <c r="G45" s="70">
        <v>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spans="1:58" ht="18" customHeight="1" x14ac:dyDescent="0.2">
      <c r="A46" s="37" t="s">
        <v>29</v>
      </c>
      <c r="B46" s="70">
        <v>1</v>
      </c>
      <c r="C46" s="70">
        <v>2</v>
      </c>
      <c r="D46" s="70">
        <v>3</v>
      </c>
      <c r="E46" s="70">
        <v>4</v>
      </c>
      <c r="F46" s="70">
        <v>5</v>
      </c>
      <c r="G46" s="70">
        <v>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 x14ac:dyDescent="0.2">
      <c r="A47" s="7" t="s">
        <v>34</v>
      </c>
      <c r="B47" s="6">
        <f>SUM(B45:B46)</f>
        <v>2</v>
      </c>
      <c r="C47" s="6">
        <f>SUM(C45:C46)</f>
        <v>4</v>
      </c>
      <c r="D47" s="6">
        <f t="shared" ref="D47:G47" si="6">SUM(D45:D46)</f>
        <v>6</v>
      </c>
      <c r="E47" s="6">
        <f t="shared" si="6"/>
        <v>8</v>
      </c>
      <c r="F47" s="6">
        <f t="shared" si="6"/>
        <v>10</v>
      </c>
      <c r="G47" s="6">
        <f t="shared" si="6"/>
        <v>12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 s="33" customFormat="1" x14ac:dyDescent="0.2">
      <c r="A48" s="33" t="s">
        <v>284</v>
      </c>
      <c r="B48" s="33" t="s">
        <v>0</v>
      </c>
      <c r="C48" s="33" t="s">
        <v>0</v>
      </c>
      <c r="D48" s="33" t="s">
        <v>0</v>
      </c>
      <c r="E48" s="33" t="s">
        <v>0</v>
      </c>
      <c r="F48" s="33" t="s">
        <v>0</v>
      </c>
      <c r="G48" s="33" t="s">
        <v>0</v>
      </c>
    </row>
    <row r="49" spans="1:58" ht="18" customHeight="1" x14ac:dyDescent="0.2">
      <c r="A49" s="37" t="s">
        <v>28</v>
      </c>
      <c r="B49" s="70">
        <v>1</v>
      </c>
      <c r="C49" s="70">
        <v>2</v>
      </c>
      <c r="D49" s="70">
        <v>3</v>
      </c>
      <c r="E49" s="70">
        <v>4</v>
      </c>
      <c r="F49" s="70">
        <v>5</v>
      </c>
      <c r="G49" s="70">
        <v>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spans="1:58" ht="18" customHeight="1" x14ac:dyDescent="0.2">
      <c r="A50" s="37" t="s">
        <v>29</v>
      </c>
      <c r="B50" s="70">
        <v>1</v>
      </c>
      <c r="C50" s="70">
        <v>2</v>
      </c>
      <c r="D50" s="70">
        <v>3</v>
      </c>
      <c r="E50" s="70">
        <v>4</v>
      </c>
      <c r="F50" s="70">
        <v>5</v>
      </c>
      <c r="G50" s="70">
        <v>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58" x14ac:dyDescent="0.2">
      <c r="A51" s="7" t="s">
        <v>273</v>
      </c>
      <c r="B51" s="6">
        <f>SUM(B49:B50)</f>
        <v>2</v>
      </c>
      <c r="C51" s="6">
        <f>SUM(C49:C50)</f>
        <v>4</v>
      </c>
      <c r="D51" s="6">
        <f t="shared" ref="D51:G51" si="7">SUM(D49:D50)</f>
        <v>6</v>
      </c>
      <c r="E51" s="6">
        <f t="shared" si="7"/>
        <v>8</v>
      </c>
      <c r="F51" s="6">
        <f t="shared" si="7"/>
        <v>10</v>
      </c>
      <c r="G51" s="6">
        <f t="shared" si="7"/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58" s="33" customFormat="1" x14ac:dyDescent="0.2">
      <c r="A52" s="33" t="s">
        <v>285</v>
      </c>
    </row>
    <row r="53" spans="1:58" ht="18" customHeight="1" x14ac:dyDescent="0.2">
      <c r="A53" s="37" t="s">
        <v>28</v>
      </c>
      <c r="B53" s="70">
        <v>1</v>
      </c>
      <c r="C53" s="70">
        <v>2</v>
      </c>
      <c r="D53" s="70">
        <v>3</v>
      </c>
      <c r="E53" s="70">
        <v>4</v>
      </c>
      <c r="F53" s="70">
        <v>5</v>
      </c>
      <c r="G53" s="70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58" ht="18" customHeight="1" x14ac:dyDescent="0.2">
      <c r="A54" s="37" t="s">
        <v>29</v>
      </c>
      <c r="B54" s="70">
        <v>1</v>
      </c>
      <c r="C54" s="70">
        <v>2</v>
      </c>
      <c r="D54" s="70">
        <v>3</v>
      </c>
      <c r="E54" s="70">
        <v>4</v>
      </c>
      <c r="F54" s="70">
        <v>5</v>
      </c>
      <c r="G54" s="70">
        <v>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58" x14ac:dyDescent="0.2">
      <c r="A55" s="7" t="s">
        <v>35</v>
      </c>
      <c r="B55" s="6">
        <f>SUM(B53:B54)</f>
        <v>2</v>
      </c>
      <c r="C55" s="6">
        <f>SUM(C53:C54)</f>
        <v>4</v>
      </c>
      <c r="D55" s="6">
        <f t="shared" ref="D55:G55" si="8">SUM(D53:D54)</f>
        <v>6</v>
      </c>
      <c r="E55" s="6">
        <f t="shared" si="8"/>
        <v>8</v>
      </c>
      <c r="F55" s="6">
        <f t="shared" si="8"/>
        <v>10</v>
      </c>
      <c r="G55" s="6">
        <f t="shared" si="8"/>
        <v>12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  <row r="56" spans="1:58" s="13" customFormat="1" x14ac:dyDescent="0.2">
      <c r="A56" s="26" t="s">
        <v>36</v>
      </c>
      <c r="B56" s="93">
        <f>(+B51+B47+B43+B39+B55)</f>
        <v>10</v>
      </c>
      <c r="C56" s="93">
        <f>(+C51+C47+C43+C39+C55)</f>
        <v>20</v>
      </c>
      <c r="D56" s="93">
        <f t="shared" ref="D56:G56" si="9">(+D51+D47+D43+D39+D55)</f>
        <v>30</v>
      </c>
      <c r="E56" s="93">
        <f t="shared" si="9"/>
        <v>40</v>
      </c>
      <c r="F56" s="93">
        <f t="shared" si="9"/>
        <v>50</v>
      </c>
      <c r="G56" s="93">
        <f t="shared" si="9"/>
        <v>60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</row>
    <row r="57" spans="1:58" ht="18" customHeight="1" x14ac:dyDescent="0.2">
      <c r="A57" s="36" t="s">
        <v>37</v>
      </c>
      <c r="B57" s="95">
        <v>1</v>
      </c>
      <c r="C57" s="95">
        <v>2</v>
      </c>
      <c r="D57" s="95">
        <v>3</v>
      </c>
      <c r="E57" s="95">
        <v>4</v>
      </c>
      <c r="F57" s="95">
        <v>5</v>
      </c>
      <c r="G57" s="95">
        <v>6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spans="1:58" ht="18" customHeight="1" x14ac:dyDescent="0.2">
      <c r="A58" s="36" t="s">
        <v>286</v>
      </c>
      <c r="B58" s="95">
        <v>1</v>
      </c>
      <c r="C58" s="95">
        <v>2</v>
      </c>
      <c r="D58" s="95">
        <v>3</v>
      </c>
      <c r="E58" s="95">
        <v>4</v>
      </c>
      <c r="F58" s="95">
        <v>5</v>
      </c>
      <c r="G58" s="95">
        <v>6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spans="1:58" s="13" customFormat="1" x14ac:dyDescent="0.2">
      <c r="A59" s="26" t="s">
        <v>38</v>
      </c>
      <c r="B59" s="93">
        <f>(B58+B57+B56+B34)</f>
        <v>17</v>
      </c>
      <c r="C59" s="93">
        <f>(C58+C57+C56+C34)</f>
        <v>34</v>
      </c>
      <c r="D59" s="93">
        <f t="shared" ref="D59:G59" si="10">(D58+D57+D56+D34)</f>
        <v>51</v>
      </c>
      <c r="E59" s="93">
        <f t="shared" si="10"/>
        <v>68</v>
      </c>
      <c r="F59" s="93">
        <f t="shared" si="10"/>
        <v>85</v>
      </c>
      <c r="G59" s="93">
        <f t="shared" si="10"/>
        <v>102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</row>
    <row r="60" spans="1:58" s="13" customFormat="1" x14ac:dyDescent="0.2">
      <c r="A60" s="29" t="s">
        <v>39</v>
      </c>
      <c r="B60" s="68">
        <f>+B59+B26+B19</f>
        <v>29</v>
      </c>
      <c r="C60" s="68">
        <f>+C59+C26+C19</f>
        <v>58</v>
      </c>
      <c r="D60" s="68">
        <f t="shared" ref="D60:G60" si="11">+D59+D26+D19</f>
        <v>87</v>
      </c>
      <c r="E60" s="68">
        <f t="shared" si="11"/>
        <v>116</v>
      </c>
      <c r="F60" s="68">
        <f t="shared" si="11"/>
        <v>145</v>
      </c>
      <c r="G60" s="68">
        <f t="shared" si="11"/>
        <v>174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</row>
    <row r="61" spans="1:58" s="13" customFormat="1" x14ac:dyDescent="0.2">
      <c r="A61" s="15"/>
      <c r="B61" s="77"/>
      <c r="C61" s="77"/>
      <c r="D61" s="77"/>
      <c r="E61" s="77"/>
      <c r="F61" s="77"/>
      <c r="G61" s="77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</row>
    <row r="62" spans="1:58" ht="18" customHeight="1" x14ac:dyDescent="0.2">
      <c r="A62" s="5" t="s">
        <v>40</v>
      </c>
      <c r="B62" s="2" t="s">
        <v>0</v>
      </c>
      <c r="C62" s="2" t="s">
        <v>0</v>
      </c>
      <c r="D62" s="2" t="s">
        <v>0</v>
      </c>
      <c r="E62" s="2" t="s">
        <v>0</v>
      </c>
      <c r="F62" s="2" t="s">
        <v>0</v>
      </c>
      <c r="G62" s="2" t="s">
        <v>0</v>
      </c>
    </row>
    <row r="63" spans="1:58" ht="18" customHeight="1" x14ac:dyDescent="0.2">
      <c r="A63" s="34" t="s">
        <v>41</v>
      </c>
      <c r="B63" s="6" t="s">
        <v>0</v>
      </c>
      <c r="C63" s="6" t="s">
        <v>0</v>
      </c>
      <c r="D63" s="6" t="s">
        <v>0</v>
      </c>
      <c r="E63" s="6" t="s">
        <v>0</v>
      </c>
      <c r="F63" s="6" t="s">
        <v>0</v>
      </c>
      <c r="G63" s="6" t="s">
        <v>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</row>
    <row r="64" spans="1:58" x14ac:dyDescent="0.2">
      <c r="A64" s="36" t="s">
        <v>42</v>
      </c>
      <c r="B64" s="95">
        <v>1</v>
      </c>
      <c r="C64" s="95">
        <v>2</v>
      </c>
      <c r="D64" s="95">
        <v>3</v>
      </c>
      <c r="E64" s="95">
        <v>4</v>
      </c>
      <c r="F64" s="95">
        <v>5</v>
      </c>
      <c r="G64" s="95">
        <v>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spans="1:58" x14ac:dyDescent="0.2">
      <c r="A65" s="36" t="s">
        <v>43</v>
      </c>
      <c r="B65" s="95">
        <v>1</v>
      </c>
      <c r="C65" s="95">
        <v>2</v>
      </c>
      <c r="D65" s="95">
        <v>3</v>
      </c>
      <c r="E65" s="95">
        <v>4</v>
      </c>
      <c r="F65" s="95">
        <v>5</v>
      </c>
      <c r="G65" s="95">
        <v>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spans="1:58" x14ac:dyDescent="0.2">
      <c r="A66" s="36" t="s">
        <v>44</v>
      </c>
      <c r="B66" s="95">
        <v>1</v>
      </c>
      <c r="C66" s="95">
        <v>2</v>
      </c>
      <c r="D66" s="95">
        <v>3</v>
      </c>
      <c r="E66" s="95">
        <v>4</v>
      </c>
      <c r="F66" s="95">
        <v>5</v>
      </c>
      <c r="G66" s="95">
        <v>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spans="1:58" x14ac:dyDescent="0.2">
      <c r="A67" s="36" t="s">
        <v>45</v>
      </c>
      <c r="B67" s="95">
        <v>1</v>
      </c>
      <c r="C67" s="95">
        <v>2</v>
      </c>
      <c r="D67" s="95">
        <v>3</v>
      </c>
      <c r="E67" s="95">
        <v>4</v>
      </c>
      <c r="F67" s="95">
        <v>5</v>
      </c>
      <c r="G67" s="95">
        <v>6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spans="1:58" x14ac:dyDescent="0.2">
      <c r="A68" s="36" t="s">
        <v>46</v>
      </c>
      <c r="B68" s="95">
        <v>1</v>
      </c>
      <c r="C68" s="95">
        <v>2</v>
      </c>
      <c r="D68" s="95">
        <v>3</v>
      </c>
      <c r="E68" s="95">
        <v>4</v>
      </c>
      <c r="F68" s="95">
        <v>5</v>
      </c>
      <c r="G68" s="95">
        <v>6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spans="1:58" s="13" customFormat="1" x14ac:dyDescent="0.2">
      <c r="A69" s="26" t="s">
        <v>47</v>
      </c>
      <c r="B69" s="93">
        <f>SUM(B64:B68)</f>
        <v>5</v>
      </c>
      <c r="C69" s="93">
        <f>SUM(C64:C68)</f>
        <v>10</v>
      </c>
      <c r="D69" s="93">
        <f t="shared" ref="D69:G69" si="12">SUM(D64:D68)</f>
        <v>15</v>
      </c>
      <c r="E69" s="93">
        <f t="shared" si="12"/>
        <v>20</v>
      </c>
      <c r="F69" s="93">
        <f t="shared" si="12"/>
        <v>25</v>
      </c>
      <c r="G69" s="93">
        <f t="shared" si="12"/>
        <v>30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</row>
    <row r="70" spans="1:58" ht="18" customHeight="1" x14ac:dyDescent="0.2">
      <c r="A70" s="34" t="s">
        <v>48</v>
      </c>
      <c r="B70" s="6" t="s">
        <v>0</v>
      </c>
      <c r="C70" s="6" t="s">
        <v>0</v>
      </c>
      <c r="D70" s="6" t="s">
        <v>0</v>
      </c>
      <c r="E70" s="6" t="s">
        <v>0</v>
      </c>
      <c r="F70" s="6" t="s">
        <v>0</v>
      </c>
      <c r="G70" s="6" t="s">
        <v>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</row>
    <row r="71" spans="1:58" ht="18" customHeight="1" x14ac:dyDescent="0.2">
      <c r="A71" s="36" t="s">
        <v>49</v>
      </c>
      <c r="B71" s="6" t="s">
        <v>0</v>
      </c>
      <c r="C71" s="6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spans="1:58" x14ac:dyDescent="0.2">
      <c r="A72" s="8" t="s">
        <v>28</v>
      </c>
      <c r="B72" s="70">
        <v>1</v>
      </c>
      <c r="C72" s="70">
        <v>2</v>
      </c>
      <c r="D72" s="70">
        <v>3</v>
      </c>
      <c r="E72" s="70">
        <v>4</v>
      </c>
      <c r="F72" s="70">
        <v>5</v>
      </c>
      <c r="G72" s="70">
        <v>6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spans="1:58" x14ac:dyDescent="0.2">
      <c r="A73" s="8" t="s">
        <v>29</v>
      </c>
      <c r="B73" s="70">
        <v>1</v>
      </c>
      <c r="C73" s="70">
        <v>2</v>
      </c>
      <c r="D73" s="70">
        <v>3</v>
      </c>
      <c r="E73" s="70">
        <v>4</v>
      </c>
      <c r="F73" s="70">
        <v>5</v>
      </c>
      <c r="G73" s="70">
        <v>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spans="1:58" x14ac:dyDescent="0.2">
      <c r="A74" s="7" t="s">
        <v>50</v>
      </c>
      <c r="B74" s="6">
        <f>SUM(B72:B73)</f>
        <v>2</v>
      </c>
      <c r="C74" s="6">
        <f>SUM(C72:C73)</f>
        <v>4</v>
      </c>
      <c r="D74" s="6">
        <f t="shared" ref="D74:G74" si="13">SUM(D72:D73)</f>
        <v>6</v>
      </c>
      <c r="E74" s="6">
        <f t="shared" si="13"/>
        <v>8</v>
      </c>
      <c r="F74" s="6">
        <f t="shared" si="13"/>
        <v>10</v>
      </c>
      <c r="G74" s="6">
        <f t="shared" si="13"/>
        <v>12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spans="1:58" ht="18" customHeight="1" x14ac:dyDescent="0.2">
      <c r="A75" s="36" t="s">
        <v>51</v>
      </c>
      <c r="B75" s="6" t="s">
        <v>0</v>
      </c>
      <c r="C75" s="6" t="s">
        <v>0</v>
      </c>
      <c r="D75" s="6" t="s">
        <v>0</v>
      </c>
      <c r="E75" s="6" t="s">
        <v>0</v>
      </c>
      <c r="F75" s="6" t="s">
        <v>0</v>
      </c>
      <c r="G75" s="6" t="s">
        <v>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spans="1:58" x14ac:dyDescent="0.2">
      <c r="A76" s="8" t="s">
        <v>28</v>
      </c>
      <c r="B76" s="70">
        <v>1</v>
      </c>
      <c r="C76" s="70">
        <v>2</v>
      </c>
      <c r="D76" s="70">
        <v>3</v>
      </c>
      <c r="E76" s="70">
        <v>4</v>
      </c>
      <c r="F76" s="70">
        <v>5</v>
      </c>
      <c r="G76" s="70">
        <v>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spans="1:58" x14ac:dyDescent="0.2">
      <c r="A77" s="8" t="s">
        <v>29</v>
      </c>
      <c r="B77" s="70">
        <v>1</v>
      </c>
      <c r="C77" s="70">
        <v>2</v>
      </c>
      <c r="D77" s="70">
        <v>3</v>
      </c>
      <c r="E77" s="70">
        <v>4</v>
      </c>
      <c r="F77" s="70">
        <v>5</v>
      </c>
      <c r="G77" s="70">
        <v>6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</row>
    <row r="78" spans="1:58" x14ac:dyDescent="0.2">
      <c r="A78" s="7" t="s">
        <v>30</v>
      </c>
      <c r="B78" s="6">
        <f>SUM(B76:B77)</f>
        <v>2</v>
      </c>
      <c r="C78" s="6">
        <f>SUM(C76:C77)</f>
        <v>4</v>
      </c>
      <c r="D78" s="6">
        <f t="shared" ref="D78:G78" si="14">SUM(D76:D77)</f>
        <v>6</v>
      </c>
      <c r="E78" s="6">
        <f t="shared" si="14"/>
        <v>8</v>
      </c>
      <c r="F78" s="6">
        <f t="shared" si="14"/>
        <v>10</v>
      </c>
      <c r="G78" s="6">
        <f t="shared" si="14"/>
        <v>12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spans="1:58" ht="18" customHeight="1" x14ac:dyDescent="0.2">
      <c r="A79" s="36" t="s">
        <v>52</v>
      </c>
      <c r="B79" s="6" t="s">
        <v>0</v>
      </c>
      <c r="C79" s="6" t="s">
        <v>0</v>
      </c>
      <c r="D79" s="6" t="s">
        <v>0</v>
      </c>
      <c r="E79" s="6" t="s">
        <v>0</v>
      </c>
      <c r="F79" s="6" t="s">
        <v>0</v>
      </c>
      <c r="G79" s="6" t="s">
        <v>0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spans="1:58" x14ac:dyDescent="0.2">
      <c r="A80" s="8" t="s">
        <v>28</v>
      </c>
      <c r="B80" s="70">
        <v>1</v>
      </c>
      <c r="C80" s="70">
        <v>2</v>
      </c>
      <c r="D80" s="70">
        <v>3</v>
      </c>
      <c r="E80" s="70">
        <v>4</v>
      </c>
      <c r="F80" s="70">
        <v>5</v>
      </c>
      <c r="G80" s="70">
        <v>6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spans="1:58" x14ac:dyDescent="0.2">
      <c r="A81" s="8" t="s">
        <v>29</v>
      </c>
      <c r="B81" s="70">
        <v>1</v>
      </c>
      <c r="C81" s="70">
        <v>2</v>
      </c>
      <c r="D81" s="70">
        <v>3</v>
      </c>
      <c r="E81" s="70">
        <v>4</v>
      </c>
      <c r="F81" s="70">
        <v>5</v>
      </c>
      <c r="G81" s="70">
        <v>6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spans="1:58" x14ac:dyDescent="0.2">
      <c r="A82" s="7" t="s">
        <v>32</v>
      </c>
      <c r="B82" s="6">
        <f>SUM(B80:B81)</f>
        <v>2</v>
      </c>
      <c r="C82" s="6">
        <f>SUM(C80:C81)</f>
        <v>4</v>
      </c>
      <c r="D82" s="6">
        <f t="shared" ref="D82:G82" si="15">SUM(D80:D81)</f>
        <v>6</v>
      </c>
      <c r="E82" s="6">
        <f t="shared" si="15"/>
        <v>8</v>
      </c>
      <c r="F82" s="6">
        <f t="shared" si="15"/>
        <v>10</v>
      </c>
      <c r="G82" s="6">
        <f t="shared" si="15"/>
        <v>12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spans="1:58" ht="18" customHeight="1" x14ac:dyDescent="0.2">
      <c r="A83" s="36" t="s">
        <v>53</v>
      </c>
      <c r="B83" s="6" t="s">
        <v>0</v>
      </c>
      <c r="C83" s="6" t="s">
        <v>0</v>
      </c>
      <c r="D83" s="6" t="s">
        <v>0</v>
      </c>
      <c r="E83" s="6" t="s">
        <v>0</v>
      </c>
      <c r="F83" s="6" t="s">
        <v>0</v>
      </c>
      <c r="G83" s="6" t="s">
        <v>0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spans="1:58" x14ac:dyDescent="0.2">
      <c r="A84" s="17" t="s">
        <v>28</v>
      </c>
      <c r="B84" s="70">
        <v>1</v>
      </c>
      <c r="C84" s="70">
        <v>2</v>
      </c>
      <c r="D84" s="70">
        <v>3</v>
      </c>
      <c r="E84" s="70">
        <v>4</v>
      </c>
      <c r="F84" s="70">
        <v>5</v>
      </c>
      <c r="G84" s="70">
        <v>6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spans="1:58" x14ac:dyDescent="0.2">
      <c r="A85" s="17" t="s">
        <v>29</v>
      </c>
      <c r="B85" s="70">
        <v>1</v>
      </c>
      <c r="C85" s="70">
        <v>2</v>
      </c>
      <c r="D85" s="70">
        <v>3</v>
      </c>
      <c r="E85" s="70">
        <v>4</v>
      </c>
      <c r="F85" s="70">
        <v>5</v>
      </c>
      <c r="G85" s="70">
        <v>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spans="1:58" x14ac:dyDescent="0.2">
      <c r="A86" s="16" t="s">
        <v>34</v>
      </c>
      <c r="B86" s="6">
        <f>SUM(B84:B85)</f>
        <v>2</v>
      </c>
      <c r="C86" s="6">
        <f>SUM(C84:C85)</f>
        <v>4</v>
      </c>
      <c r="D86" s="6">
        <f t="shared" ref="D86:G86" si="16">SUM(D84:D85)</f>
        <v>6</v>
      </c>
      <c r="E86" s="6">
        <f t="shared" si="16"/>
        <v>8</v>
      </c>
      <c r="F86" s="6">
        <f t="shared" si="16"/>
        <v>10</v>
      </c>
      <c r="G86" s="6">
        <f t="shared" si="16"/>
        <v>12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spans="1:58" x14ac:dyDescent="0.2">
      <c r="A87" s="36" t="s">
        <v>274</v>
      </c>
      <c r="B87" s="6" t="s">
        <v>0</v>
      </c>
      <c r="C87" s="6" t="s">
        <v>0</v>
      </c>
      <c r="D87" s="6" t="s">
        <v>0</v>
      </c>
      <c r="E87" s="6" t="s">
        <v>0</v>
      </c>
      <c r="F87" s="6" t="s">
        <v>0</v>
      </c>
      <c r="G87" s="6" t="s">
        <v>0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1:58" x14ac:dyDescent="0.2">
      <c r="A88" s="17" t="s">
        <v>28</v>
      </c>
      <c r="B88" s="70">
        <v>1</v>
      </c>
      <c r="C88" s="70">
        <v>2</v>
      </c>
      <c r="D88" s="70">
        <v>3</v>
      </c>
      <c r="E88" s="70">
        <v>4</v>
      </c>
      <c r="F88" s="70">
        <v>5</v>
      </c>
      <c r="G88" s="70">
        <v>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spans="1:58" x14ac:dyDescent="0.2">
      <c r="A89" s="17" t="s">
        <v>29</v>
      </c>
      <c r="B89" s="70">
        <v>1</v>
      </c>
      <c r="C89" s="70">
        <v>2</v>
      </c>
      <c r="D89" s="70">
        <v>3</v>
      </c>
      <c r="E89" s="70">
        <v>4</v>
      </c>
      <c r="F89" s="70">
        <v>5</v>
      </c>
      <c r="G89" s="70">
        <v>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spans="1:58" x14ac:dyDescent="0.2">
      <c r="A90" s="16" t="s">
        <v>273</v>
      </c>
      <c r="B90" s="6">
        <f>SUM(B88:B89)</f>
        <v>2</v>
      </c>
      <c r="C90" s="6">
        <f>SUM(C88:C89)</f>
        <v>4</v>
      </c>
      <c r="D90" s="6">
        <f t="shared" ref="D90:G90" si="17">SUM(D88:D89)</f>
        <v>6</v>
      </c>
      <c r="E90" s="6">
        <f t="shared" si="17"/>
        <v>8</v>
      </c>
      <c r="F90" s="6">
        <f t="shared" si="17"/>
        <v>10</v>
      </c>
      <c r="G90" s="6">
        <f t="shared" si="17"/>
        <v>12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spans="1:58" ht="18" customHeight="1" x14ac:dyDescent="0.2">
      <c r="A91" s="36" t="s">
        <v>287</v>
      </c>
      <c r="B91" s="6" t="s">
        <v>0</v>
      </c>
      <c r="C91" s="6" t="s">
        <v>0</v>
      </c>
      <c r="D91" s="6" t="s">
        <v>0</v>
      </c>
      <c r="E91" s="6" t="s">
        <v>0</v>
      </c>
      <c r="F91" s="6" t="s">
        <v>0</v>
      </c>
      <c r="G91" s="6" t="s">
        <v>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spans="1:58" x14ac:dyDescent="0.2">
      <c r="A92" s="17" t="s">
        <v>28</v>
      </c>
      <c r="B92" s="70">
        <v>1</v>
      </c>
      <c r="C92" s="70">
        <v>2</v>
      </c>
      <c r="D92" s="70">
        <v>3</v>
      </c>
      <c r="E92" s="70">
        <v>4</v>
      </c>
      <c r="F92" s="70">
        <v>5</v>
      </c>
      <c r="G92" s="70">
        <v>6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spans="1:58" x14ac:dyDescent="0.2">
      <c r="A93" s="17" t="s">
        <v>29</v>
      </c>
      <c r="B93" s="70">
        <v>1</v>
      </c>
      <c r="C93" s="70">
        <v>2</v>
      </c>
      <c r="D93" s="70">
        <v>3</v>
      </c>
      <c r="E93" s="70">
        <v>4</v>
      </c>
      <c r="F93" s="70">
        <v>5</v>
      </c>
      <c r="G93" s="70">
        <v>6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spans="1:58" x14ac:dyDescent="0.2">
      <c r="A94" s="16" t="s">
        <v>54</v>
      </c>
      <c r="B94" s="6">
        <f>SUM(B92:B93)</f>
        <v>2</v>
      </c>
      <c r="C94" s="6">
        <f>SUM(C92:C93)</f>
        <v>4</v>
      </c>
      <c r="D94" s="6">
        <f t="shared" ref="D94:G94" si="18">SUM(D92:D93)</f>
        <v>6</v>
      </c>
      <c r="E94" s="6">
        <f t="shared" si="18"/>
        <v>8</v>
      </c>
      <c r="F94" s="6">
        <f t="shared" si="18"/>
        <v>10</v>
      </c>
      <c r="G94" s="6">
        <f t="shared" si="18"/>
        <v>12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spans="1:58" ht="18" customHeight="1" x14ac:dyDescent="0.2">
      <c r="A95" s="36" t="s">
        <v>288</v>
      </c>
      <c r="B95" s="6" t="s">
        <v>0</v>
      </c>
      <c r="C95" s="6" t="s">
        <v>0</v>
      </c>
      <c r="D95" s="6" t="s">
        <v>0</v>
      </c>
      <c r="E95" s="6" t="s">
        <v>0</v>
      </c>
      <c r="F95" s="6" t="s">
        <v>0</v>
      </c>
      <c r="G95" s="6" t="s">
        <v>0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spans="1:58" x14ac:dyDescent="0.2">
      <c r="A96" s="17" t="s">
        <v>28</v>
      </c>
      <c r="B96" s="70">
        <v>1</v>
      </c>
      <c r="C96" s="70">
        <v>2</v>
      </c>
      <c r="D96" s="70">
        <v>3</v>
      </c>
      <c r="E96" s="70">
        <v>4</v>
      </c>
      <c r="F96" s="70">
        <v>5</v>
      </c>
      <c r="G96" s="70">
        <v>6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spans="1:58" x14ac:dyDescent="0.2">
      <c r="A97" s="17" t="s">
        <v>29</v>
      </c>
      <c r="B97" s="70">
        <v>1</v>
      </c>
      <c r="C97" s="70">
        <v>2</v>
      </c>
      <c r="D97" s="70">
        <v>3</v>
      </c>
      <c r="E97" s="70">
        <v>4</v>
      </c>
      <c r="F97" s="70">
        <v>5</v>
      </c>
      <c r="G97" s="70">
        <v>6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</row>
    <row r="98" spans="1:58" x14ac:dyDescent="0.2">
      <c r="A98" s="16" t="s">
        <v>55</v>
      </c>
      <c r="B98" s="6">
        <f>SUM(B96:B97)</f>
        <v>2</v>
      </c>
      <c r="C98" s="6">
        <f>SUM(C96:C97)</f>
        <v>4</v>
      </c>
      <c r="D98" s="6">
        <f t="shared" ref="D98:G98" si="19">SUM(D96:D97)</f>
        <v>6</v>
      </c>
      <c r="E98" s="6">
        <f t="shared" si="19"/>
        <v>8</v>
      </c>
      <c r="F98" s="6">
        <f t="shared" si="19"/>
        <v>10</v>
      </c>
      <c r="G98" s="6">
        <f t="shared" si="19"/>
        <v>12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</row>
    <row r="99" spans="1:58" ht="18.75" customHeight="1" x14ac:dyDescent="0.2">
      <c r="A99" s="36" t="s">
        <v>289</v>
      </c>
      <c r="B99" s="6" t="s">
        <v>0</v>
      </c>
      <c r="C99" s="6" t="s">
        <v>0</v>
      </c>
      <c r="D99" s="6" t="s">
        <v>0</v>
      </c>
      <c r="E99" s="6" t="s">
        <v>0</v>
      </c>
      <c r="F99" s="6" t="s">
        <v>0</v>
      </c>
      <c r="G99" s="6" t="s">
        <v>0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</row>
    <row r="100" spans="1:58" x14ac:dyDescent="0.2">
      <c r="A100" s="17" t="s">
        <v>28</v>
      </c>
      <c r="B100" s="70">
        <v>1</v>
      </c>
      <c r="C100" s="70">
        <v>2</v>
      </c>
      <c r="D100" s="70">
        <v>3</v>
      </c>
      <c r="E100" s="70">
        <v>4</v>
      </c>
      <c r="F100" s="70">
        <v>5</v>
      </c>
      <c r="G100" s="70">
        <v>6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</row>
    <row r="101" spans="1:58" x14ac:dyDescent="0.2">
      <c r="A101" s="17" t="s">
        <v>29</v>
      </c>
      <c r="B101" s="70">
        <v>1</v>
      </c>
      <c r="C101" s="70">
        <v>2</v>
      </c>
      <c r="D101" s="70">
        <v>3</v>
      </c>
      <c r="E101" s="70">
        <v>4</v>
      </c>
      <c r="F101" s="70">
        <v>5</v>
      </c>
      <c r="G101" s="70">
        <v>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</row>
    <row r="102" spans="1:58" x14ac:dyDescent="0.2">
      <c r="A102" s="16" t="s">
        <v>35</v>
      </c>
      <c r="B102" s="6">
        <f>SUM(B100:B101)</f>
        <v>2</v>
      </c>
      <c r="C102" s="6">
        <f>SUM(C100:C101)</f>
        <v>4</v>
      </c>
      <c r="D102" s="6">
        <f t="shared" ref="D102:G102" si="20">SUM(D100:D101)</f>
        <v>6</v>
      </c>
      <c r="E102" s="6">
        <f t="shared" si="20"/>
        <v>8</v>
      </c>
      <c r="F102" s="6">
        <f t="shared" si="20"/>
        <v>10</v>
      </c>
      <c r="G102" s="6">
        <f t="shared" si="20"/>
        <v>12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</row>
    <row r="103" spans="1:58" s="13" customFormat="1" x14ac:dyDescent="0.2">
      <c r="A103" s="26" t="s">
        <v>36</v>
      </c>
      <c r="B103" s="93">
        <f>+B102+B98+B94+B86+B82+B78+B74+B90</f>
        <v>16</v>
      </c>
      <c r="C103" s="93">
        <f>+C102+C98+C94+C86+C82+C78+C74+C90</f>
        <v>32</v>
      </c>
      <c r="D103" s="93">
        <f t="shared" ref="D103:G103" si="21">+D102+D98+D94+D86+D82+D78+D74+D90</f>
        <v>48</v>
      </c>
      <c r="E103" s="93">
        <f t="shared" si="21"/>
        <v>64</v>
      </c>
      <c r="F103" s="93">
        <f t="shared" si="21"/>
        <v>80</v>
      </c>
      <c r="G103" s="93">
        <f t="shared" si="21"/>
        <v>96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</row>
    <row r="104" spans="1:58" ht="18" customHeight="1" x14ac:dyDescent="0.2">
      <c r="A104" s="34" t="s">
        <v>56</v>
      </c>
      <c r="B104" s="6"/>
      <c r="C104" s="6"/>
      <c r="D104" s="6"/>
      <c r="E104" s="6"/>
      <c r="F104" s="6"/>
      <c r="G104" s="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</row>
    <row r="105" spans="1:58" x14ac:dyDescent="0.2">
      <c r="A105" s="36" t="s">
        <v>57</v>
      </c>
      <c r="B105" s="70">
        <v>1</v>
      </c>
      <c r="C105" s="70">
        <v>2</v>
      </c>
      <c r="D105" s="70">
        <v>3</v>
      </c>
      <c r="E105" s="70">
        <v>4</v>
      </c>
      <c r="F105" s="70">
        <v>5</v>
      </c>
      <c r="G105" s="70">
        <v>6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</row>
    <row r="106" spans="1:58" x14ac:dyDescent="0.2">
      <c r="A106" s="36" t="s">
        <v>58</v>
      </c>
      <c r="B106" s="70">
        <v>1</v>
      </c>
      <c r="C106" s="70">
        <v>2</v>
      </c>
      <c r="D106" s="70">
        <v>3</v>
      </c>
      <c r="E106" s="70">
        <v>4</v>
      </c>
      <c r="F106" s="70">
        <v>5</v>
      </c>
      <c r="G106" s="70">
        <v>6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</row>
    <row r="107" spans="1:58" x14ac:dyDescent="0.2">
      <c r="A107" s="36" t="s">
        <v>59</v>
      </c>
      <c r="B107" s="70">
        <v>1</v>
      </c>
      <c r="C107" s="70">
        <v>2</v>
      </c>
      <c r="D107" s="70">
        <v>3</v>
      </c>
      <c r="E107" s="70">
        <v>4</v>
      </c>
      <c r="F107" s="70">
        <v>5</v>
      </c>
      <c r="G107" s="70">
        <v>6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</row>
    <row r="108" spans="1:58" x14ac:dyDescent="0.2">
      <c r="A108" s="36" t="s">
        <v>275</v>
      </c>
      <c r="B108" s="70">
        <v>1</v>
      </c>
      <c r="C108" s="70">
        <v>2</v>
      </c>
      <c r="D108" s="70">
        <v>3</v>
      </c>
      <c r="E108" s="70">
        <v>4</v>
      </c>
      <c r="F108" s="70">
        <v>5</v>
      </c>
      <c r="G108" s="70">
        <v>6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</row>
    <row r="109" spans="1:58" x14ac:dyDescent="0.2">
      <c r="A109" s="36" t="s">
        <v>60</v>
      </c>
      <c r="B109" s="70">
        <v>1</v>
      </c>
      <c r="C109" s="70">
        <v>2</v>
      </c>
      <c r="D109" s="70">
        <v>3</v>
      </c>
      <c r="E109" s="70">
        <v>4</v>
      </c>
      <c r="F109" s="70">
        <v>5</v>
      </c>
      <c r="G109" s="70">
        <v>6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</row>
    <row r="110" spans="1:58" x14ac:dyDescent="0.2">
      <c r="A110" s="36" t="s">
        <v>290</v>
      </c>
      <c r="B110" s="70">
        <v>1</v>
      </c>
      <c r="C110" s="70">
        <v>2</v>
      </c>
      <c r="D110" s="70">
        <v>3</v>
      </c>
      <c r="E110" s="70">
        <v>4</v>
      </c>
      <c r="F110" s="70">
        <v>5</v>
      </c>
      <c r="G110" s="70">
        <v>6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</row>
    <row r="111" spans="1:58" x14ac:dyDescent="0.2">
      <c r="A111" s="36" t="s">
        <v>329</v>
      </c>
      <c r="B111" s="70">
        <v>1</v>
      </c>
      <c r="C111" s="70">
        <v>2</v>
      </c>
      <c r="D111" s="70">
        <v>3</v>
      </c>
      <c r="E111" s="70">
        <v>4</v>
      </c>
      <c r="F111" s="70">
        <v>5</v>
      </c>
      <c r="G111" s="70">
        <v>6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</row>
    <row r="112" spans="1:58" s="13" customFormat="1" x14ac:dyDescent="0.2">
      <c r="A112" s="26" t="s">
        <v>61</v>
      </c>
      <c r="B112" s="93">
        <f>SUM(B105:B111)</f>
        <v>7</v>
      </c>
      <c r="C112" s="93">
        <f>SUM(C105:C111)</f>
        <v>14</v>
      </c>
      <c r="D112" s="93">
        <f t="shared" ref="D112:G112" si="22">SUM(D105:D111)</f>
        <v>21</v>
      </c>
      <c r="E112" s="93">
        <f t="shared" si="22"/>
        <v>28</v>
      </c>
      <c r="F112" s="93">
        <f t="shared" si="22"/>
        <v>35</v>
      </c>
      <c r="G112" s="93">
        <f t="shared" si="22"/>
        <v>42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</row>
    <row r="113" spans="1:58" ht="18" customHeight="1" x14ac:dyDescent="0.2">
      <c r="A113" s="34" t="s">
        <v>62</v>
      </c>
      <c r="B113" s="6" t="s">
        <v>0</v>
      </c>
      <c r="C113" s="6" t="s">
        <v>0</v>
      </c>
      <c r="D113" s="6" t="s">
        <v>0</v>
      </c>
      <c r="E113" s="6" t="s">
        <v>0</v>
      </c>
      <c r="F113" s="6" t="s">
        <v>0</v>
      </c>
      <c r="G113" s="6" t="s">
        <v>0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</row>
    <row r="114" spans="1:58" x14ac:dyDescent="0.2">
      <c r="A114" s="36" t="s">
        <v>63</v>
      </c>
      <c r="B114" s="70">
        <v>6</v>
      </c>
      <c r="C114" s="70">
        <v>17</v>
      </c>
      <c r="D114" s="70">
        <v>33</v>
      </c>
      <c r="E114" s="70">
        <v>54</v>
      </c>
      <c r="F114" s="70">
        <v>80</v>
      </c>
      <c r="G114" s="70">
        <v>111</v>
      </c>
      <c r="H114" s="57" t="s">
        <v>402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</row>
    <row r="115" spans="1:58" x14ac:dyDescent="0.2">
      <c r="A115" s="36" t="s">
        <v>64</v>
      </c>
      <c r="B115" s="70">
        <v>0</v>
      </c>
      <c r="C115" s="70">
        <v>0</v>
      </c>
      <c r="D115" s="70">
        <v>0</v>
      </c>
      <c r="E115" s="70">
        <v>0</v>
      </c>
      <c r="F115" s="70">
        <v>0</v>
      </c>
      <c r="G115" s="70">
        <v>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</row>
    <row r="116" spans="1:58" x14ac:dyDescent="0.2">
      <c r="A116" s="36" t="s">
        <v>65</v>
      </c>
      <c r="B116" s="70">
        <v>0</v>
      </c>
      <c r="C116" s="70">
        <v>0</v>
      </c>
      <c r="D116" s="70">
        <v>0</v>
      </c>
      <c r="E116" s="70">
        <v>0</v>
      </c>
      <c r="F116" s="70">
        <v>0</v>
      </c>
      <c r="G116" s="70">
        <v>0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</row>
    <row r="117" spans="1:58" s="13" customFormat="1" x14ac:dyDescent="0.2">
      <c r="A117" s="26" t="s">
        <v>66</v>
      </c>
      <c r="B117" s="93">
        <f>SUM(B114:B116)</f>
        <v>6</v>
      </c>
      <c r="C117" s="93">
        <f>SUM(C114:C116)</f>
        <v>17</v>
      </c>
      <c r="D117" s="93">
        <f t="shared" ref="D117:G117" si="23">SUM(D114:D116)</f>
        <v>33</v>
      </c>
      <c r="E117" s="93">
        <f t="shared" si="23"/>
        <v>54</v>
      </c>
      <c r="F117" s="93">
        <f t="shared" si="23"/>
        <v>80</v>
      </c>
      <c r="G117" s="93">
        <f t="shared" si="23"/>
        <v>111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</row>
    <row r="118" spans="1:58" s="13" customFormat="1" x14ac:dyDescent="0.2">
      <c r="A118" s="18"/>
      <c r="B118" s="96"/>
      <c r="C118" s="96"/>
      <c r="D118" s="96"/>
      <c r="E118" s="96"/>
      <c r="F118" s="96"/>
      <c r="G118" s="9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</row>
    <row r="119" spans="1:58" s="13" customFormat="1" x14ac:dyDescent="0.2">
      <c r="A119" s="29" t="s">
        <v>67</v>
      </c>
      <c r="B119" s="68">
        <f>+B117+B112+B103+B69</f>
        <v>34</v>
      </c>
      <c r="C119" s="68">
        <f>+C117+C112+C103+C69</f>
        <v>73</v>
      </c>
      <c r="D119" s="68">
        <f t="shared" ref="D119:G119" si="24">+D117+D112+D103+D69</f>
        <v>117</v>
      </c>
      <c r="E119" s="68">
        <f t="shared" si="24"/>
        <v>166</v>
      </c>
      <c r="F119" s="68">
        <f t="shared" si="24"/>
        <v>220</v>
      </c>
      <c r="G119" s="68">
        <f t="shared" si="24"/>
        <v>279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</row>
    <row r="120" spans="1:58" x14ac:dyDescent="0.2">
      <c r="A120" s="19"/>
      <c r="B120" s="97"/>
      <c r="C120" s="97"/>
      <c r="D120" s="97"/>
      <c r="E120" s="97"/>
      <c r="F120" s="97"/>
      <c r="G120" s="97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</row>
    <row r="121" spans="1:58" ht="18" customHeight="1" x14ac:dyDescent="0.2">
      <c r="A121" s="5" t="s">
        <v>68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  <c r="G121" s="2" t="s">
        <v>0</v>
      </c>
    </row>
    <row r="122" spans="1:58" ht="18" customHeight="1" x14ac:dyDescent="0.2">
      <c r="A122" s="20" t="s">
        <v>69</v>
      </c>
      <c r="B122" s="70">
        <v>1</v>
      </c>
      <c r="C122" s="70">
        <v>2</v>
      </c>
      <c r="D122" s="70">
        <v>3</v>
      </c>
      <c r="E122" s="70">
        <v>4</v>
      </c>
      <c r="F122" s="70">
        <v>5</v>
      </c>
      <c r="G122" s="70">
        <v>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</row>
    <row r="123" spans="1:58" x14ac:dyDescent="0.2">
      <c r="A123" s="20" t="s">
        <v>70</v>
      </c>
      <c r="B123" s="70">
        <v>1</v>
      </c>
      <c r="C123" s="70">
        <v>2</v>
      </c>
      <c r="D123" s="70">
        <v>3</v>
      </c>
      <c r="E123" s="70">
        <v>4</v>
      </c>
      <c r="F123" s="70">
        <v>5</v>
      </c>
      <c r="G123" s="70">
        <v>6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</row>
    <row r="124" spans="1:58" s="13" customFormat="1" x14ac:dyDescent="0.2">
      <c r="A124" s="29" t="s">
        <v>71</v>
      </c>
      <c r="B124" s="68">
        <f>SUM(B122:B123)</f>
        <v>2</v>
      </c>
      <c r="C124" s="68">
        <f>SUM(C122:C123)</f>
        <v>4</v>
      </c>
      <c r="D124" s="68">
        <f t="shared" ref="D124:G124" si="25">SUM(D122:D123)</f>
        <v>6</v>
      </c>
      <c r="E124" s="68">
        <f t="shared" si="25"/>
        <v>8</v>
      </c>
      <c r="F124" s="68">
        <f t="shared" si="25"/>
        <v>10</v>
      </c>
      <c r="G124" s="68">
        <f t="shared" si="25"/>
        <v>12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</row>
    <row r="125" spans="1:58" s="80" customFormat="1" ht="15" x14ac:dyDescent="0.2"/>
    <row r="126" spans="1:58" s="13" customFormat="1" ht="18" customHeight="1" thickBot="1" x14ac:dyDescent="0.25">
      <c r="A126" s="30" t="s">
        <v>394</v>
      </c>
      <c r="B126" s="74">
        <f>+B124+B119+B60+B8</f>
        <v>67</v>
      </c>
      <c r="C126" s="74">
        <f>+C124+C119+C60+C8</f>
        <v>139</v>
      </c>
      <c r="D126" s="74">
        <f t="shared" ref="D126:G126" si="26">+D124+D119+D60+D8</f>
        <v>216</v>
      </c>
      <c r="E126" s="74">
        <f t="shared" si="26"/>
        <v>298</v>
      </c>
      <c r="F126" s="74">
        <f t="shared" si="26"/>
        <v>385</v>
      </c>
      <c r="G126" s="74">
        <f t="shared" si="26"/>
        <v>477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</row>
    <row r="127" spans="1:58" ht="18" customHeight="1" thickTop="1" x14ac:dyDescent="0.2">
      <c r="A127" s="3"/>
      <c r="B127" s="97"/>
      <c r="C127" s="97"/>
      <c r="D127" s="97"/>
      <c r="E127" s="97"/>
      <c r="F127" s="97"/>
      <c r="G127" s="9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</row>
    <row r="128" spans="1:58" s="80" customFormat="1" ht="18" customHeight="1" x14ac:dyDescent="0.2"/>
    <row r="129" spans="1:58" s="80" customFormat="1" ht="18" customHeight="1" x14ac:dyDescent="0.2">
      <c r="A129" s="79"/>
      <c r="B129" s="79"/>
      <c r="C129" s="79"/>
      <c r="D129" s="79"/>
      <c r="E129" s="79"/>
      <c r="F129" s="79"/>
      <c r="G129" s="79"/>
      <c r="H129" s="10" t="s">
        <v>281</v>
      </c>
    </row>
    <row r="130" spans="1:58" s="80" customFormat="1" ht="18" customHeight="1" x14ac:dyDescent="0.2"/>
    <row r="131" spans="1:58" s="80" customFormat="1" ht="18" customHeight="1" x14ac:dyDescent="0.2"/>
    <row r="132" spans="1:58" ht="18" customHeight="1" x14ac:dyDescent="0.25">
      <c r="A132" s="122" t="s">
        <v>72</v>
      </c>
      <c r="B132" s="6" t="s">
        <v>0</v>
      </c>
      <c r="C132" s="6" t="s">
        <v>0</v>
      </c>
      <c r="D132" s="6" t="s">
        <v>0</v>
      </c>
      <c r="E132" s="6" t="s">
        <v>0</v>
      </c>
      <c r="F132" s="6" t="s">
        <v>0</v>
      </c>
      <c r="G132" s="6" t="s">
        <v>0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</row>
    <row r="133" spans="1:58" ht="18" customHeight="1" x14ac:dyDescent="0.2">
      <c r="A133" s="5" t="s">
        <v>73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  <c r="G133" s="2" t="s">
        <v>0</v>
      </c>
    </row>
    <row r="134" spans="1:58" ht="18" customHeight="1" x14ac:dyDescent="0.2">
      <c r="A134" s="34" t="s">
        <v>74</v>
      </c>
      <c r="B134" s="70">
        <v>1</v>
      </c>
      <c r="C134" s="70">
        <v>2</v>
      </c>
      <c r="D134" s="70">
        <v>3</v>
      </c>
      <c r="E134" s="70">
        <v>4</v>
      </c>
      <c r="F134" s="70">
        <v>5</v>
      </c>
      <c r="G134" s="70">
        <v>6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</row>
    <row r="135" spans="1:58" x14ac:dyDescent="0.2">
      <c r="A135" s="34" t="s">
        <v>75</v>
      </c>
      <c r="B135" s="70">
        <v>1</v>
      </c>
      <c r="C135" s="70">
        <v>2</v>
      </c>
      <c r="D135" s="70">
        <v>3</v>
      </c>
      <c r="E135" s="70">
        <v>4</v>
      </c>
      <c r="F135" s="70">
        <v>5</v>
      </c>
      <c r="G135" s="70">
        <v>6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</row>
    <row r="136" spans="1:58" x14ac:dyDescent="0.2">
      <c r="A136" s="34" t="s">
        <v>76</v>
      </c>
      <c r="B136" s="70">
        <v>1</v>
      </c>
      <c r="C136" s="70">
        <v>2</v>
      </c>
      <c r="D136" s="70">
        <v>3</v>
      </c>
      <c r="E136" s="70">
        <v>4</v>
      </c>
      <c r="F136" s="70">
        <v>5</v>
      </c>
      <c r="G136" s="70">
        <v>6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</row>
    <row r="137" spans="1:58" x14ac:dyDescent="0.2">
      <c r="A137" s="34" t="s">
        <v>77</v>
      </c>
      <c r="B137" s="70">
        <v>1</v>
      </c>
      <c r="C137" s="70">
        <v>2</v>
      </c>
      <c r="D137" s="70">
        <v>3</v>
      </c>
      <c r="E137" s="70">
        <v>4</v>
      </c>
      <c r="F137" s="70">
        <v>5</v>
      </c>
      <c r="G137" s="70">
        <v>6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</row>
    <row r="138" spans="1:58" x14ac:dyDescent="0.2">
      <c r="A138" s="34" t="s">
        <v>78</v>
      </c>
      <c r="B138" s="70">
        <v>1</v>
      </c>
      <c r="C138" s="70">
        <v>2</v>
      </c>
      <c r="D138" s="70">
        <v>3</v>
      </c>
      <c r="E138" s="70">
        <v>4</v>
      </c>
      <c r="F138" s="70">
        <v>5</v>
      </c>
      <c r="G138" s="70">
        <v>6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</row>
    <row r="139" spans="1:58" s="13" customFormat="1" x14ac:dyDescent="0.2">
      <c r="A139" s="35" t="s">
        <v>300</v>
      </c>
      <c r="B139" s="93">
        <f>SUM(B140:B155)</f>
        <v>16</v>
      </c>
      <c r="C139" s="93">
        <f>SUM(C140:C155)</f>
        <v>32</v>
      </c>
      <c r="D139" s="93">
        <f t="shared" ref="D139:G139" si="27">SUM(D140:D155)</f>
        <v>48</v>
      </c>
      <c r="E139" s="93">
        <f t="shared" si="27"/>
        <v>64</v>
      </c>
      <c r="F139" s="93">
        <f t="shared" si="27"/>
        <v>80</v>
      </c>
      <c r="G139" s="93">
        <f t="shared" si="27"/>
        <v>96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</row>
    <row r="140" spans="1:58" x14ac:dyDescent="0.2">
      <c r="A140" s="17" t="s">
        <v>79</v>
      </c>
      <c r="B140" s="70">
        <v>1</v>
      </c>
      <c r="C140" s="70">
        <v>2</v>
      </c>
      <c r="D140" s="70">
        <v>3</v>
      </c>
      <c r="E140" s="70">
        <v>4</v>
      </c>
      <c r="F140" s="70">
        <v>5</v>
      </c>
      <c r="G140" s="70">
        <v>6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</row>
    <row r="141" spans="1:58" x14ac:dyDescent="0.2">
      <c r="A141" s="17" t="s">
        <v>80</v>
      </c>
      <c r="B141" s="70">
        <v>1</v>
      </c>
      <c r="C141" s="70">
        <v>2</v>
      </c>
      <c r="D141" s="70">
        <v>3</v>
      </c>
      <c r="E141" s="70">
        <v>4</v>
      </c>
      <c r="F141" s="70">
        <v>5</v>
      </c>
      <c r="G141" s="70">
        <v>6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</row>
    <row r="142" spans="1:58" x14ac:dyDescent="0.2">
      <c r="A142" s="17" t="s">
        <v>81</v>
      </c>
      <c r="B142" s="70">
        <v>1</v>
      </c>
      <c r="C142" s="70">
        <v>2</v>
      </c>
      <c r="D142" s="70">
        <v>3</v>
      </c>
      <c r="E142" s="70">
        <v>4</v>
      </c>
      <c r="F142" s="70">
        <v>5</v>
      </c>
      <c r="G142" s="70">
        <v>6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</row>
    <row r="143" spans="1:58" x14ac:dyDescent="0.2">
      <c r="A143" s="17" t="s">
        <v>82</v>
      </c>
      <c r="B143" s="70">
        <v>1</v>
      </c>
      <c r="C143" s="70">
        <v>2</v>
      </c>
      <c r="D143" s="70">
        <v>3</v>
      </c>
      <c r="E143" s="70">
        <v>4</v>
      </c>
      <c r="F143" s="70">
        <v>5</v>
      </c>
      <c r="G143" s="70">
        <v>6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</row>
    <row r="144" spans="1:58" x14ac:dyDescent="0.2">
      <c r="A144" s="17" t="s">
        <v>83</v>
      </c>
      <c r="B144" s="70">
        <v>1</v>
      </c>
      <c r="C144" s="70">
        <v>2</v>
      </c>
      <c r="D144" s="70">
        <v>3</v>
      </c>
      <c r="E144" s="70">
        <v>4</v>
      </c>
      <c r="F144" s="70">
        <v>5</v>
      </c>
      <c r="G144" s="70">
        <v>6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</row>
    <row r="145" spans="1:58" x14ac:dyDescent="0.2">
      <c r="A145" s="17" t="s">
        <v>84</v>
      </c>
      <c r="B145" s="70">
        <v>1</v>
      </c>
      <c r="C145" s="70">
        <v>2</v>
      </c>
      <c r="D145" s="70">
        <v>3</v>
      </c>
      <c r="E145" s="70">
        <v>4</v>
      </c>
      <c r="F145" s="70">
        <v>5</v>
      </c>
      <c r="G145" s="70">
        <v>6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</row>
    <row r="146" spans="1:58" x14ac:dyDescent="0.2">
      <c r="A146" s="17" t="s">
        <v>85</v>
      </c>
      <c r="B146" s="70">
        <v>1</v>
      </c>
      <c r="C146" s="70">
        <v>2</v>
      </c>
      <c r="D146" s="70">
        <v>3</v>
      </c>
      <c r="E146" s="70">
        <v>4</v>
      </c>
      <c r="F146" s="70">
        <v>5</v>
      </c>
      <c r="G146" s="70">
        <v>6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</row>
    <row r="147" spans="1:58" x14ac:dyDescent="0.2">
      <c r="A147" s="17" t="s">
        <v>86</v>
      </c>
      <c r="B147" s="70">
        <v>1</v>
      </c>
      <c r="C147" s="70">
        <v>2</v>
      </c>
      <c r="D147" s="70">
        <v>3</v>
      </c>
      <c r="E147" s="70">
        <v>4</v>
      </c>
      <c r="F147" s="70">
        <v>5</v>
      </c>
      <c r="G147" s="70">
        <v>6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</row>
    <row r="148" spans="1:58" x14ac:dyDescent="0.2">
      <c r="A148" s="17" t="s">
        <v>87</v>
      </c>
      <c r="B148" s="70">
        <v>1</v>
      </c>
      <c r="C148" s="70">
        <v>2</v>
      </c>
      <c r="D148" s="70">
        <v>3</v>
      </c>
      <c r="E148" s="70">
        <v>4</v>
      </c>
      <c r="F148" s="70">
        <v>5</v>
      </c>
      <c r="G148" s="70">
        <v>6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</row>
    <row r="149" spans="1:58" x14ac:dyDescent="0.2">
      <c r="A149" s="17" t="s">
        <v>88</v>
      </c>
      <c r="B149" s="70">
        <v>1</v>
      </c>
      <c r="C149" s="70">
        <v>2</v>
      </c>
      <c r="D149" s="70">
        <v>3</v>
      </c>
      <c r="E149" s="70">
        <v>4</v>
      </c>
      <c r="F149" s="70">
        <v>5</v>
      </c>
      <c r="G149" s="70">
        <v>6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</row>
    <row r="150" spans="1:58" x14ac:dyDescent="0.2">
      <c r="A150" s="17" t="s">
        <v>89</v>
      </c>
      <c r="B150" s="70">
        <v>1</v>
      </c>
      <c r="C150" s="70">
        <v>2</v>
      </c>
      <c r="D150" s="70">
        <v>3</v>
      </c>
      <c r="E150" s="70">
        <v>4</v>
      </c>
      <c r="F150" s="70">
        <v>5</v>
      </c>
      <c r="G150" s="70">
        <v>6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x14ac:dyDescent="0.2">
      <c r="A151" s="17" t="s">
        <v>90</v>
      </c>
      <c r="B151" s="70">
        <v>1</v>
      </c>
      <c r="C151" s="70">
        <v>2</v>
      </c>
      <c r="D151" s="70">
        <v>3</v>
      </c>
      <c r="E151" s="70">
        <v>4</v>
      </c>
      <c r="F151" s="70">
        <v>5</v>
      </c>
      <c r="G151" s="70">
        <v>6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</row>
    <row r="152" spans="1:58" x14ac:dyDescent="0.2">
      <c r="A152" s="17" t="s">
        <v>91</v>
      </c>
      <c r="B152" s="70">
        <v>1</v>
      </c>
      <c r="C152" s="70">
        <v>2</v>
      </c>
      <c r="D152" s="70">
        <v>3</v>
      </c>
      <c r="E152" s="70">
        <v>4</v>
      </c>
      <c r="F152" s="70">
        <v>5</v>
      </c>
      <c r="G152" s="70">
        <v>6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</row>
    <row r="153" spans="1:58" x14ac:dyDescent="0.2">
      <c r="A153" s="17" t="s">
        <v>92</v>
      </c>
      <c r="B153" s="70">
        <v>1</v>
      </c>
      <c r="C153" s="70">
        <v>2</v>
      </c>
      <c r="D153" s="70">
        <v>3</v>
      </c>
      <c r="E153" s="70">
        <v>4</v>
      </c>
      <c r="F153" s="70">
        <v>5</v>
      </c>
      <c r="G153" s="70">
        <v>6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</row>
    <row r="154" spans="1:58" x14ac:dyDescent="0.2">
      <c r="A154" s="17" t="s">
        <v>93</v>
      </c>
      <c r="B154" s="70">
        <v>1</v>
      </c>
      <c r="C154" s="70">
        <v>2</v>
      </c>
      <c r="D154" s="70">
        <v>3</v>
      </c>
      <c r="E154" s="70">
        <v>4</v>
      </c>
      <c r="F154" s="70">
        <v>5</v>
      </c>
      <c r="G154" s="70">
        <v>6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</row>
    <row r="155" spans="1:58" x14ac:dyDescent="0.2">
      <c r="A155" s="17" t="s">
        <v>296</v>
      </c>
      <c r="B155" s="70">
        <v>1</v>
      </c>
      <c r="C155" s="70">
        <v>2</v>
      </c>
      <c r="D155" s="70">
        <v>3</v>
      </c>
      <c r="E155" s="70">
        <v>4</v>
      </c>
      <c r="F155" s="70">
        <v>5</v>
      </c>
      <c r="G155" s="70">
        <v>6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</row>
    <row r="156" spans="1:58" x14ac:dyDescent="0.2">
      <c r="A156" s="34" t="s">
        <v>297</v>
      </c>
      <c r="B156" s="70">
        <v>1</v>
      </c>
      <c r="C156" s="70">
        <v>2</v>
      </c>
      <c r="D156" s="70">
        <v>3</v>
      </c>
      <c r="E156" s="70">
        <v>4</v>
      </c>
      <c r="F156" s="70">
        <v>5</v>
      </c>
      <c r="G156" s="70">
        <v>6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</row>
    <row r="157" spans="1:58" s="13" customFormat="1" x14ac:dyDescent="0.2">
      <c r="A157" s="26" t="s">
        <v>94</v>
      </c>
      <c r="B157" s="93">
        <f>+B139+B156</f>
        <v>17</v>
      </c>
      <c r="C157" s="93">
        <f>+C139+C156</f>
        <v>34</v>
      </c>
      <c r="D157" s="93">
        <f t="shared" ref="D157:G157" si="28">+D139+D156</f>
        <v>51</v>
      </c>
      <c r="E157" s="93">
        <f t="shared" si="28"/>
        <v>68</v>
      </c>
      <c r="F157" s="93">
        <f t="shared" si="28"/>
        <v>85</v>
      </c>
      <c r="G157" s="93">
        <f t="shared" si="28"/>
        <v>102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</row>
    <row r="158" spans="1:58" x14ac:dyDescent="0.2">
      <c r="A158" s="34" t="s">
        <v>326</v>
      </c>
      <c r="B158" s="70">
        <f>+IFERROR(A160+A158,0)</f>
        <v>0</v>
      </c>
      <c r="C158" s="70">
        <f>+IFERROR(B160+B158,0)</f>
        <v>5</v>
      </c>
      <c r="D158" s="70">
        <f t="shared" ref="D158:G158" si="29">+IFERROR(C160+C158,0)</f>
        <v>15</v>
      </c>
      <c r="E158" s="70">
        <f t="shared" si="29"/>
        <v>30</v>
      </c>
      <c r="F158" s="70">
        <f t="shared" si="29"/>
        <v>50</v>
      </c>
      <c r="G158" s="70">
        <f t="shared" si="29"/>
        <v>75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</row>
    <row r="159" spans="1:58" ht="18" customHeight="1" x14ac:dyDescent="0.2">
      <c r="A159" s="34" t="s">
        <v>327</v>
      </c>
      <c r="B159" s="97"/>
      <c r="C159" s="97"/>
      <c r="D159" s="97"/>
      <c r="E159" s="97"/>
      <c r="F159" s="97"/>
      <c r="G159" s="9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</row>
    <row r="160" spans="1:58" x14ac:dyDescent="0.2">
      <c r="A160" s="17" t="s">
        <v>328</v>
      </c>
      <c r="B160" s="70">
        <f>+'1 CE'!B95</f>
        <v>5</v>
      </c>
      <c r="C160" s="70">
        <f>+'1 CE'!C95</f>
        <v>10</v>
      </c>
      <c r="D160" s="70">
        <f>+'1 CE'!D95</f>
        <v>15</v>
      </c>
      <c r="E160" s="70">
        <f>+'1 CE'!E95</f>
        <v>20</v>
      </c>
      <c r="F160" s="70">
        <f>+'1 CE'!F95</f>
        <v>25</v>
      </c>
      <c r="G160" s="70">
        <f>+'1 CE'!G95</f>
        <v>30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</row>
    <row r="161" spans="1:58" x14ac:dyDescent="0.2">
      <c r="A161" s="17" t="s">
        <v>95</v>
      </c>
      <c r="B161" s="70">
        <v>1</v>
      </c>
      <c r="C161" s="70">
        <v>2</v>
      </c>
      <c r="D161" s="70">
        <v>3</v>
      </c>
      <c r="E161" s="70">
        <v>4</v>
      </c>
      <c r="F161" s="70">
        <v>5</v>
      </c>
      <c r="G161" s="70">
        <v>6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</row>
    <row r="162" spans="1:58" x14ac:dyDescent="0.2">
      <c r="A162" s="17" t="s">
        <v>96</v>
      </c>
      <c r="B162" s="70">
        <v>1</v>
      </c>
      <c r="C162" s="70">
        <v>2</v>
      </c>
      <c r="D162" s="70">
        <v>3</v>
      </c>
      <c r="E162" s="70">
        <v>4</v>
      </c>
      <c r="F162" s="70">
        <v>5</v>
      </c>
      <c r="G162" s="70">
        <v>6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</row>
    <row r="163" spans="1:58" s="13" customFormat="1" x14ac:dyDescent="0.2">
      <c r="A163" s="26" t="s">
        <v>325</v>
      </c>
      <c r="B163" s="93">
        <f>SUM(B160:B162)</f>
        <v>7</v>
      </c>
      <c r="C163" s="93">
        <f>SUM(C160:C162)</f>
        <v>14</v>
      </c>
      <c r="D163" s="93">
        <f t="shared" ref="D163:G163" si="30">SUM(D160:D162)</f>
        <v>21</v>
      </c>
      <c r="E163" s="93">
        <f t="shared" si="30"/>
        <v>28</v>
      </c>
      <c r="F163" s="93">
        <f t="shared" si="30"/>
        <v>35</v>
      </c>
      <c r="G163" s="93">
        <f t="shared" si="30"/>
        <v>42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</row>
    <row r="164" spans="1:58" x14ac:dyDescent="0.2">
      <c r="A164" s="34" t="s">
        <v>276</v>
      </c>
      <c r="B164" s="70">
        <v>1</v>
      </c>
      <c r="C164" s="70">
        <v>2</v>
      </c>
      <c r="D164" s="70">
        <v>3</v>
      </c>
      <c r="E164" s="70">
        <v>4</v>
      </c>
      <c r="F164" s="70">
        <v>5</v>
      </c>
      <c r="G164" s="70">
        <v>6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</row>
    <row r="165" spans="1:58" s="13" customFormat="1" x14ac:dyDescent="0.2">
      <c r="A165" s="29" t="s">
        <v>291</v>
      </c>
      <c r="B165" s="68">
        <f>+B164+B163+B158+B157+SUM(B134:B138)</f>
        <v>30</v>
      </c>
      <c r="C165" s="68">
        <f>+C164+C163+C158+C157+SUM(C134:C138)</f>
        <v>65</v>
      </c>
      <c r="D165" s="68">
        <f t="shared" ref="D165:G165" si="31">+D164+D163+D158+D157+SUM(D134:D138)</f>
        <v>105</v>
      </c>
      <c r="E165" s="68">
        <f t="shared" si="31"/>
        <v>150</v>
      </c>
      <c r="F165" s="68">
        <f t="shared" si="31"/>
        <v>200</v>
      </c>
      <c r="G165" s="68">
        <f t="shared" si="31"/>
        <v>255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</row>
    <row r="166" spans="1:58" s="13" customFormat="1" x14ac:dyDescent="0.2">
      <c r="A166" s="21"/>
      <c r="B166" s="77"/>
      <c r="C166" s="77"/>
      <c r="D166" s="77"/>
      <c r="E166" s="77"/>
      <c r="F166" s="77"/>
      <c r="G166" s="77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</row>
    <row r="167" spans="1:58" ht="18" customHeight="1" x14ac:dyDescent="0.2">
      <c r="A167" s="5" t="s">
        <v>97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  <c r="G167" s="2" t="s">
        <v>0</v>
      </c>
    </row>
    <row r="168" spans="1:58" x14ac:dyDescent="0.2">
      <c r="A168" s="36" t="s">
        <v>98</v>
      </c>
      <c r="B168" s="70">
        <v>1</v>
      </c>
      <c r="C168" s="70">
        <v>2</v>
      </c>
      <c r="D168" s="70">
        <v>3</v>
      </c>
      <c r="E168" s="70">
        <v>4</v>
      </c>
      <c r="F168" s="70">
        <v>5</v>
      </c>
      <c r="G168" s="70">
        <v>6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</row>
    <row r="169" spans="1:58" x14ac:dyDescent="0.2">
      <c r="A169" s="36" t="s">
        <v>99</v>
      </c>
      <c r="B169" s="70">
        <v>1</v>
      </c>
      <c r="C169" s="70">
        <v>2</v>
      </c>
      <c r="D169" s="70">
        <v>3</v>
      </c>
      <c r="E169" s="70">
        <v>4</v>
      </c>
      <c r="F169" s="70">
        <v>5</v>
      </c>
      <c r="G169" s="70">
        <v>6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</row>
    <row r="170" spans="1:58" x14ac:dyDescent="0.2">
      <c r="A170" s="36" t="s">
        <v>277</v>
      </c>
      <c r="B170" s="70">
        <v>1</v>
      </c>
      <c r="C170" s="70">
        <v>2</v>
      </c>
      <c r="D170" s="70">
        <v>3</v>
      </c>
      <c r="E170" s="70">
        <v>4</v>
      </c>
      <c r="F170" s="70">
        <v>5</v>
      </c>
      <c r="G170" s="70">
        <v>6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</row>
    <row r="171" spans="1:58" x14ac:dyDescent="0.2">
      <c r="A171" s="36" t="s">
        <v>298</v>
      </c>
      <c r="B171" s="70">
        <v>1</v>
      </c>
      <c r="C171" s="70">
        <v>2</v>
      </c>
      <c r="D171" s="70">
        <v>3</v>
      </c>
      <c r="E171" s="70">
        <v>4</v>
      </c>
      <c r="F171" s="70">
        <v>5</v>
      </c>
      <c r="G171" s="70">
        <v>6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</row>
    <row r="172" spans="1:58" s="13" customFormat="1" x14ac:dyDescent="0.2">
      <c r="A172" s="29" t="s">
        <v>292</v>
      </c>
      <c r="B172" s="68">
        <f>SUM(B168:B171)</f>
        <v>4</v>
      </c>
      <c r="C172" s="68">
        <f>SUM(C168:C171)</f>
        <v>8</v>
      </c>
      <c r="D172" s="68">
        <f t="shared" ref="D172:G172" si="32">SUM(D168:D171)</f>
        <v>12</v>
      </c>
      <c r="E172" s="68">
        <f t="shared" si="32"/>
        <v>16</v>
      </c>
      <c r="F172" s="68">
        <f t="shared" si="32"/>
        <v>20</v>
      </c>
      <c r="G172" s="68">
        <f t="shared" si="32"/>
        <v>24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</row>
    <row r="173" spans="1:58" s="13" customFormat="1" x14ac:dyDescent="0.2">
      <c r="A173" s="29"/>
      <c r="B173" s="68"/>
      <c r="C173" s="68"/>
      <c r="D173" s="68"/>
      <c r="E173" s="68"/>
      <c r="F173" s="68"/>
      <c r="G173" s="68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</row>
    <row r="174" spans="1:58" ht="18" customHeight="1" x14ac:dyDescent="0.2">
      <c r="A174" s="5" t="s">
        <v>396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  <c r="G174" s="2" t="s">
        <v>0</v>
      </c>
    </row>
    <row r="175" spans="1:58" s="13" customFormat="1" x14ac:dyDescent="0.2">
      <c r="A175" s="29" t="s">
        <v>395</v>
      </c>
      <c r="B175" s="85">
        <v>1</v>
      </c>
      <c r="C175" s="85">
        <v>2</v>
      </c>
      <c r="D175" s="85">
        <v>3</v>
      </c>
      <c r="E175" s="85">
        <v>4</v>
      </c>
      <c r="F175" s="85">
        <v>5</v>
      </c>
      <c r="G175" s="85">
        <v>6</v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</row>
    <row r="176" spans="1:58" s="80" customFormat="1" x14ac:dyDescent="0.2">
      <c r="A176" s="21"/>
    </row>
    <row r="177" spans="1:58" ht="18" customHeight="1" x14ac:dyDescent="0.2">
      <c r="A177" s="5" t="s">
        <v>100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  <c r="G177" s="2" t="s">
        <v>0</v>
      </c>
    </row>
    <row r="178" spans="1:58" ht="18" customHeight="1" x14ac:dyDescent="0.2">
      <c r="A178" s="36" t="s">
        <v>101</v>
      </c>
      <c r="B178" s="6" t="s">
        <v>0</v>
      </c>
      <c r="C178" s="6" t="s">
        <v>0</v>
      </c>
      <c r="D178" s="6" t="s">
        <v>0</v>
      </c>
      <c r="E178" s="6" t="s">
        <v>0</v>
      </c>
      <c r="F178" s="6" t="s">
        <v>0</v>
      </c>
      <c r="G178" s="6" t="s">
        <v>0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</row>
    <row r="179" spans="1:58" x14ac:dyDescent="0.2">
      <c r="A179" s="17" t="s">
        <v>28</v>
      </c>
      <c r="B179" s="70">
        <v>1</v>
      </c>
      <c r="C179" s="70">
        <v>2</v>
      </c>
      <c r="D179" s="70">
        <v>3</v>
      </c>
      <c r="E179" s="70">
        <v>4</v>
      </c>
      <c r="F179" s="70">
        <v>5</v>
      </c>
      <c r="G179" s="70">
        <v>6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</row>
    <row r="180" spans="1:58" x14ac:dyDescent="0.2">
      <c r="A180" s="17" t="s">
        <v>29</v>
      </c>
      <c r="B180" s="70">
        <v>1</v>
      </c>
      <c r="C180" s="70">
        <v>2</v>
      </c>
      <c r="D180" s="70">
        <v>3</v>
      </c>
      <c r="E180" s="70">
        <v>4</v>
      </c>
      <c r="F180" s="70">
        <v>5</v>
      </c>
      <c r="G180" s="70">
        <v>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</row>
    <row r="181" spans="1:58" x14ac:dyDescent="0.2">
      <c r="A181" s="16" t="s">
        <v>102</v>
      </c>
      <c r="B181" s="6">
        <f>SUM(B179:B180)</f>
        <v>2</v>
      </c>
      <c r="C181" s="6">
        <f>SUM(C179:C180)</f>
        <v>4</v>
      </c>
      <c r="D181" s="6">
        <f t="shared" ref="D181:G181" si="33">SUM(D179:D180)</f>
        <v>6</v>
      </c>
      <c r="E181" s="6">
        <f t="shared" si="33"/>
        <v>8</v>
      </c>
      <c r="F181" s="6">
        <f t="shared" si="33"/>
        <v>10</v>
      </c>
      <c r="G181" s="6">
        <f t="shared" si="33"/>
        <v>12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</row>
    <row r="182" spans="1:58" ht="18" customHeight="1" x14ac:dyDescent="0.2">
      <c r="A182" s="36" t="s">
        <v>103</v>
      </c>
      <c r="B182" s="6" t="s">
        <v>0</v>
      </c>
      <c r="C182" s="6" t="s">
        <v>0</v>
      </c>
      <c r="D182" s="6" t="s">
        <v>0</v>
      </c>
      <c r="E182" s="6" t="s">
        <v>0</v>
      </c>
      <c r="F182" s="6" t="s">
        <v>0</v>
      </c>
      <c r="G182" s="6" t="s">
        <v>0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</row>
    <row r="183" spans="1:58" x14ac:dyDescent="0.2">
      <c r="A183" s="17" t="s">
        <v>28</v>
      </c>
      <c r="B183" s="70">
        <v>1</v>
      </c>
      <c r="C183" s="70">
        <v>2</v>
      </c>
      <c r="D183" s="70">
        <v>3</v>
      </c>
      <c r="E183" s="70">
        <v>4</v>
      </c>
      <c r="F183" s="70">
        <v>5</v>
      </c>
      <c r="G183" s="70">
        <v>6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</row>
    <row r="184" spans="1:58" x14ac:dyDescent="0.2">
      <c r="A184" s="17" t="s">
        <v>29</v>
      </c>
      <c r="B184" s="70">
        <v>1</v>
      </c>
      <c r="C184" s="70">
        <v>2</v>
      </c>
      <c r="D184" s="70">
        <v>3</v>
      </c>
      <c r="E184" s="70">
        <v>4</v>
      </c>
      <c r="F184" s="70">
        <v>5</v>
      </c>
      <c r="G184" s="70">
        <v>6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</row>
    <row r="185" spans="1:58" x14ac:dyDescent="0.2">
      <c r="A185" s="16" t="s">
        <v>104</v>
      </c>
      <c r="B185" s="6">
        <f>SUM(B183:B184)</f>
        <v>2</v>
      </c>
      <c r="C185" s="6">
        <f>SUM(C183:C184)</f>
        <v>4</v>
      </c>
      <c r="D185" s="6">
        <f t="shared" ref="D185:G185" si="34">SUM(D183:D184)</f>
        <v>6</v>
      </c>
      <c r="E185" s="6">
        <f t="shared" si="34"/>
        <v>8</v>
      </c>
      <c r="F185" s="6">
        <f t="shared" si="34"/>
        <v>10</v>
      </c>
      <c r="G185" s="6">
        <f t="shared" si="34"/>
        <v>12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</row>
    <row r="186" spans="1:58" ht="18" customHeight="1" x14ac:dyDescent="0.2">
      <c r="A186" s="36" t="s">
        <v>105</v>
      </c>
      <c r="B186" s="6" t="s">
        <v>0</v>
      </c>
      <c r="C186" s="6" t="s">
        <v>0</v>
      </c>
      <c r="D186" s="6" t="s">
        <v>0</v>
      </c>
      <c r="E186" s="6" t="s">
        <v>0</v>
      </c>
      <c r="F186" s="6" t="s">
        <v>0</v>
      </c>
      <c r="G186" s="6" t="s">
        <v>0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</row>
    <row r="187" spans="1:58" x14ac:dyDescent="0.2">
      <c r="A187" s="17" t="s">
        <v>28</v>
      </c>
      <c r="B187" s="70">
        <v>1</v>
      </c>
      <c r="C187" s="70">
        <v>2</v>
      </c>
      <c r="D187" s="70">
        <v>3</v>
      </c>
      <c r="E187" s="70">
        <v>4</v>
      </c>
      <c r="F187" s="70">
        <v>5</v>
      </c>
      <c r="G187" s="70">
        <v>6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</row>
    <row r="188" spans="1:58" x14ac:dyDescent="0.2">
      <c r="A188" s="17" t="s">
        <v>29</v>
      </c>
      <c r="B188" s="70">
        <v>1</v>
      </c>
      <c r="C188" s="70">
        <v>2</v>
      </c>
      <c r="D188" s="70">
        <v>3</v>
      </c>
      <c r="E188" s="70">
        <v>4</v>
      </c>
      <c r="F188" s="70">
        <v>5</v>
      </c>
      <c r="G188" s="70">
        <v>6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</row>
    <row r="189" spans="1:58" x14ac:dyDescent="0.2">
      <c r="A189" s="16" t="s">
        <v>106</v>
      </c>
      <c r="B189" s="6">
        <f>SUM(B187:B188)</f>
        <v>2</v>
      </c>
      <c r="C189" s="6">
        <f>SUM(C187:C188)</f>
        <v>4</v>
      </c>
      <c r="D189" s="6">
        <f t="shared" ref="D189:G189" si="35">SUM(D187:D188)</f>
        <v>6</v>
      </c>
      <c r="E189" s="6">
        <f t="shared" si="35"/>
        <v>8</v>
      </c>
      <c r="F189" s="6">
        <f t="shared" si="35"/>
        <v>10</v>
      </c>
      <c r="G189" s="6">
        <f t="shared" si="35"/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</row>
    <row r="190" spans="1:58" ht="18" customHeight="1" x14ac:dyDescent="0.2">
      <c r="A190" s="36" t="s">
        <v>107</v>
      </c>
      <c r="B190" s="6" t="s">
        <v>0</v>
      </c>
      <c r="C190" s="6" t="s">
        <v>0</v>
      </c>
      <c r="D190" s="6" t="s">
        <v>0</v>
      </c>
      <c r="E190" s="6" t="s">
        <v>0</v>
      </c>
      <c r="F190" s="6" t="s">
        <v>0</v>
      </c>
      <c r="G190" s="6" t="s">
        <v>0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</row>
    <row r="191" spans="1:58" x14ac:dyDescent="0.2">
      <c r="A191" s="17" t="s">
        <v>28</v>
      </c>
      <c r="B191" s="70">
        <v>1</v>
      </c>
      <c r="C191" s="70">
        <v>2</v>
      </c>
      <c r="D191" s="70">
        <v>3</v>
      </c>
      <c r="E191" s="70">
        <v>4</v>
      </c>
      <c r="F191" s="70">
        <v>5</v>
      </c>
      <c r="G191" s="70">
        <v>6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</row>
    <row r="192" spans="1:58" x14ac:dyDescent="0.2">
      <c r="A192" s="17" t="s">
        <v>29</v>
      </c>
      <c r="B192" s="70">
        <v>1</v>
      </c>
      <c r="C192" s="70">
        <v>2</v>
      </c>
      <c r="D192" s="70">
        <v>3</v>
      </c>
      <c r="E192" s="70">
        <v>4</v>
      </c>
      <c r="F192" s="70">
        <v>5</v>
      </c>
      <c r="G192" s="70">
        <v>6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</row>
    <row r="193" spans="1:58" x14ac:dyDescent="0.2">
      <c r="A193" s="16" t="s">
        <v>108</v>
      </c>
      <c r="B193" s="6">
        <f>SUM(B191:B192)</f>
        <v>2</v>
      </c>
      <c r="C193" s="6">
        <f>SUM(C191:C192)</f>
        <v>4</v>
      </c>
      <c r="D193" s="6">
        <f t="shared" ref="D193:G193" si="36">SUM(D191:D192)</f>
        <v>6</v>
      </c>
      <c r="E193" s="6">
        <f t="shared" si="36"/>
        <v>8</v>
      </c>
      <c r="F193" s="6">
        <f t="shared" si="36"/>
        <v>10</v>
      </c>
      <c r="G193" s="6">
        <f t="shared" si="36"/>
        <v>12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</row>
    <row r="194" spans="1:58" ht="18" customHeight="1" x14ac:dyDescent="0.2">
      <c r="A194" s="36" t="s">
        <v>109</v>
      </c>
      <c r="B194" s="6" t="s">
        <v>0</v>
      </c>
      <c r="C194" s="6" t="s">
        <v>0</v>
      </c>
      <c r="D194" s="6" t="s">
        <v>0</v>
      </c>
      <c r="E194" s="6" t="s">
        <v>0</v>
      </c>
      <c r="F194" s="6" t="s">
        <v>0</v>
      </c>
      <c r="G194" s="6" t="s">
        <v>0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</row>
    <row r="195" spans="1:58" x14ac:dyDescent="0.2">
      <c r="A195" s="17" t="s">
        <v>28</v>
      </c>
      <c r="B195" s="70">
        <v>1</v>
      </c>
      <c r="C195" s="70">
        <v>2</v>
      </c>
      <c r="D195" s="70">
        <v>3</v>
      </c>
      <c r="E195" s="70">
        <v>4</v>
      </c>
      <c r="F195" s="70">
        <v>5</v>
      </c>
      <c r="G195" s="70">
        <v>6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</row>
    <row r="196" spans="1:58" x14ac:dyDescent="0.2">
      <c r="A196" s="17" t="s">
        <v>29</v>
      </c>
      <c r="B196" s="70">
        <v>1</v>
      </c>
      <c r="C196" s="70">
        <v>2</v>
      </c>
      <c r="D196" s="70">
        <v>3</v>
      </c>
      <c r="E196" s="70">
        <v>4</v>
      </c>
      <c r="F196" s="70">
        <v>5</v>
      </c>
      <c r="G196" s="70">
        <v>6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</row>
    <row r="197" spans="1:58" x14ac:dyDescent="0.2">
      <c r="A197" s="16" t="s">
        <v>110</v>
      </c>
      <c r="B197" s="6">
        <f>SUM(B195:B196)</f>
        <v>2</v>
      </c>
      <c r="C197" s="6">
        <f>SUM(C195:C196)</f>
        <v>4</v>
      </c>
      <c r="D197" s="6">
        <f t="shared" ref="D197:G197" si="37">SUM(D195:D196)</f>
        <v>6</v>
      </c>
      <c r="E197" s="6">
        <f t="shared" si="37"/>
        <v>8</v>
      </c>
      <c r="F197" s="6">
        <f t="shared" si="37"/>
        <v>10</v>
      </c>
      <c r="G197" s="6">
        <f t="shared" si="37"/>
        <v>12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</row>
    <row r="198" spans="1:58" ht="18" customHeight="1" x14ac:dyDescent="0.2">
      <c r="A198" s="36" t="s">
        <v>111</v>
      </c>
      <c r="B198" s="6" t="s">
        <v>0</v>
      </c>
      <c r="C198" s="6" t="s">
        <v>0</v>
      </c>
      <c r="D198" s="6" t="s">
        <v>0</v>
      </c>
      <c r="E198" s="6" t="s">
        <v>0</v>
      </c>
      <c r="F198" s="6" t="s">
        <v>0</v>
      </c>
      <c r="G198" s="6" t="s">
        <v>0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</row>
    <row r="199" spans="1:58" x14ac:dyDescent="0.2">
      <c r="A199" s="17" t="s">
        <v>28</v>
      </c>
      <c r="B199" s="70">
        <v>1</v>
      </c>
      <c r="C199" s="70">
        <v>2</v>
      </c>
      <c r="D199" s="70">
        <v>3</v>
      </c>
      <c r="E199" s="70">
        <v>4</v>
      </c>
      <c r="F199" s="70">
        <v>5</v>
      </c>
      <c r="G199" s="70">
        <v>6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</row>
    <row r="200" spans="1:58" x14ac:dyDescent="0.2">
      <c r="A200" s="17" t="s">
        <v>29</v>
      </c>
      <c r="B200" s="70">
        <v>1</v>
      </c>
      <c r="C200" s="70">
        <v>2</v>
      </c>
      <c r="D200" s="70">
        <v>3</v>
      </c>
      <c r="E200" s="70">
        <v>4</v>
      </c>
      <c r="F200" s="70">
        <v>5</v>
      </c>
      <c r="G200" s="70">
        <v>6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</row>
    <row r="201" spans="1:58" x14ac:dyDescent="0.2">
      <c r="A201" s="16" t="s">
        <v>112</v>
      </c>
      <c r="B201" s="6">
        <f>SUM(B199:B200)</f>
        <v>2</v>
      </c>
      <c r="C201" s="6">
        <f>SUM(C199:C200)</f>
        <v>4</v>
      </c>
      <c r="D201" s="6">
        <f t="shared" ref="D201:G201" si="38">SUM(D199:D200)</f>
        <v>6</v>
      </c>
      <c r="E201" s="6">
        <f t="shared" si="38"/>
        <v>8</v>
      </c>
      <c r="F201" s="6">
        <f t="shared" si="38"/>
        <v>10</v>
      </c>
      <c r="G201" s="6">
        <f t="shared" si="38"/>
        <v>12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</row>
    <row r="202" spans="1:58" ht="18" customHeight="1" x14ac:dyDescent="0.2">
      <c r="A202" s="36" t="s">
        <v>113</v>
      </c>
      <c r="B202" s="6" t="s">
        <v>0</v>
      </c>
      <c r="C202" s="6" t="s">
        <v>0</v>
      </c>
      <c r="D202" s="6" t="s">
        <v>0</v>
      </c>
      <c r="E202" s="6" t="s">
        <v>0</v>
      </c>
      <c r="F202" s="6" t="s">
        <v>0</v>
      </c>
      <c r="G202" s="6" t="s">
        <v>0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</row>
    <row r="203" spans="1:58" x14ac:dyDescent="0.2">
      <c r="A203" s="17" t="s">
        <v>28</v>
      </c>
      <c r="B203" s="70">
        <v>1</v>
      </c>
      <c r="C203" s="70">
        <v>2</v>
      </c>
      <c r="D203" s="70">
        <v>3</v>
      </c>
      <c r="E203" s="70">
        <v>4</v>
      </c>
      <c r="F203" s="70">
        <v>5</v>
      </c>
      <c r="G203" s="70">
        <v>6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</row>
    <row r="204" spans="1:58" x14ac:dyDescent="0.2">
      <c r="A204" s="17" t="s">
        <v>29</v>
      </c>
      <c r="B204" s="70">
        <v>1</v>
      </c>
      <c r="C204" s="70">
        <v>2</v>
      </c>
      <c r="D204" s="70">
        <v>3</v>
      </c>
      <c r="E204" s="70">
        <v>4</v>
      </c>
      <c r="F204" s="70">
        <v>5</v>
      </c>
      <c r="G204" s="70">
        <v>6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</row>
    <row r="205" spans="1:58" x14ac:dyDescent="0.2">
      <c r="A205" s="16" t="s">
        <v>114</v>
      </c>
      <c r="B205" s="6">
        <f>SUM(B203:B204)</f>
        <v>2</v>
      </c>
      <c r="C205" s="6">
        <f>SUM(C203:C204)</f>
        <v>4</v>
      </c>
      <c r="D205" s="6">
        <f t="shared" ref="D205:G205" si="39">SUM(D203:D204)</f>
        <v>6</v>
      </c>
      <c r="E205" s="6">
        <f t="shared" si="39"/>
        <v>8</v>
      </c>
      <c r="F205" s="6">
        <f t="shared" si="39"/>
        <v>10</v>
      </c>
      <c r="G205" s="6">
        <f t="shared" si="39"/>
        <v>12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</row>
    <row r="206" spans="1:58" ht="18" customHeight="1" x14ac:dyDescent="0.2">
      <c r="A206" s="36" t="s">
        <v>115</v>
      </c>
      <c r="B206" s="6" t="s">
        <v>0</v>
      </c>
      <c r="C206" s="6" t="s">
        <v>0</v>
      </c>
      <c r="D206" s="6" t="s">
        <v>0</v>
      </c>
      <c r="E206" s="6" t="s">
        <v>0</v>
      </c>
      <c r="F206" s="6" t="s">
        <v>0</v>
      </c>
      <c r="G206" s="6" t="s">
        <v>0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</row>
    <row r="207" spans="1:58" x14ac:dyDescent="0.2">
      <c r="A207" s="17" t="s">
        <v>28</v>
      </c>
      <c r="B207" s="70">
        <v>1</v>
      </c>
      <c r="C207" s="70">
        <v>2</v>
      </c>
      <c r="D207" s="70">
        <v>3</v>
      </c>
      <c r="E207" s="70">
        <v>4</v>
      </c>
      <c r="F207" s="70">
        <v>5</v>
      </c>
      <c r="G207" s="70">
        <v>6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</row>
    <row r="208" spans="1:58" x14ac:dyDescent="0.2">
      <c r="A208" s="17" t="s">
        <v>29</v>
      </c>
      <c r="B208" s="70">
        <v>1</v>
      </c>
      <c r="C208" s="70">
        <v>2</v>
      </c>
      <c r="D208" s="70">
        <v>3</v>
      </c>
      <c r="E208" s="70">
        <v>4</v>
      </c>
      <c r="F208" s="70">
        <v>5</v>
      </c>
      <c r="G208" s="70">
        <v>6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</row>
    <row r="209" spans="1:58" x14ac:dyDescent="0.2">
      <c r="A209" s="16" t="s">
        <v>116</v>
      </c>
      <c r="B209" s="6">
        <f>SUM(B207:B208)</f>
        <v>2</v>
      </c>
      <c r="C209" s="6">
        <f>SUM(C207:C208)</f>
        <v>4</v>
      </c>
      <c r="D209" s="6">
        <f t="shared" ref="D209:G209" si="40">SUM(D207:D208)</f>
        <v>6</v>
      </c>
      <c r="E209" s="6">
        <f t="shared" si="40"/>
        <v>8</v>
      </c>
      <c r="F209" s="6">
        <f t="shared" si="40"/>
        <v>10</v>
      </c>
      <c r="G209" s="6">
        <f t="shared" si="40"/>
        <v>12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</row>
    <row r="210" spans="1:58" ht="18" customHeight="1" x14ac:dyDescent="0.2">
      <c r="A210" s="36" t="s">
        <v>117</v>
      </c>
      <c r="B210" s="6" t="s">
        <v>0</v>
      </c>
      <c r="C210" s="6" t="s">
        <v>0</v>
      </c>
      <c r="D210" s="6" t="s">
        <v>0</v>
      </c>
      <c r="E210" s="6" t="s">
        <v>0</v>
      </c>
      <c r="F210" s="6" t="s">
        <v>0</v>
      </c>
      <c r="G210" s="6" t="s">
        <v>0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</row>
    <row r="211" spans="1:58" x14ac:dyDescent="0.2">
      <c r="A211" s="17" t="s">
        <v>28</v>
      </c>
      <c r="B211" s="70">
        <v>1</v>
      </c>
      <c r="C211" s="70">
        <v>2</v>
      </c>
      <c r="D211" s="70">
        <v>3</v>
      </c>
      <c r="E211" s="70">
        <v>4</v>
      </c>
      <c r="F211" s="70">
        <v>5</v>
      </c>
      <c r="G211" s="70">
        <v>6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</row>
    <row r="212" spans="1:58" x14ac:dyDescent="0.2">
      <c r="A212" s="17" t="s">
        <v>29</v>
      </c>
      <c r="B212" s="70">
        <v>1</v>
      </c>
      <c r="C212" s="70">
        <v>2</v>
      </c>
      <c r="D212" s="70">
        <v>3</v>
      </c>
      <c r="E212" s="70">
        <v>4</v>
      </c>
      <c r="F212" s="70">
        <v>5</v>
      </c>
      <c r="G212" s="70">
        <v>6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</row>
    <row r="213" spans="1:58" x14ac:dyDescent="0.2">
      <c r="A213" s="16" t="s">
        <v>118</v>
      </c>
      <c r="B213" s="6">
        <f>SUM(B211:B212)</f>
        <v>2</v>
      </c>
      <c r="C213" s="6">
        <f>SUM(C211:C212)</f>
        <v>4</v>
      </c>
      <c r="D213" s="6">
        <f t="shared" ref="D213:G213" si="41">SUM(D211:D212)</f>
        <v>6</v>
      </c>
      <c r="E213" s="6">
        <f t="shared" si="41"/>
        <v>8</v>
      </c>
      <c r="F213" s="6">
        <f t="shared" si="41"/>
        <v>10</v>
      </c>
      <c r="G213" s="6">
        <f t="shared" si="41"/>
        <v>12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</row>
    <row r="214" spans="1:58" ht="18" customHeight="1" x14ac:dyDescent="0.2">
      <c r="A214" s="36" t="s">
        <v>119</v>
      </c>
      <c r="B214" s="6" t="s">
        <v>0</v>
      </c>
      <c r="C214" s="6" t="s">
        <v>0</v>
      </c>
      <c r="D214" s="6" t="s">
        <v>0</v>
      </c>
      <c r="E214" s="6" t="s">
        <v>0</v>
      </c>
      <c r="F214" s="6" t="s">
        <v>0</v>
      </c>
      <c r="G214" s="6" t="s">
        <v>0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</row>
    <row r="215" spans="1:58" x14ac:dyDescent="0.2">
      <c r="A215" s="17" t="s">
        <v>28</v>
      </c>
      <c r="B215" s="70">
        <v>1</v>
      </c>
      <c r="C215" s="70">
        <v>2</v>
      </c>
      <c r="D215" s="70">
        <v>3</v>
      </c>
      <c r="E215" s="70">
        <v>4</v>
      </c>
      <c r="F215" s="70">
        <v>5</v>
      </c>
      <c r="G215" s="70">
        <v>6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</row>
    <row r="216" spans="1:58" x14ac:dyDescent="0.2">
      <c r="A216" s="17" t="s">
        <v>29</v>
      </c>
      <c r="B216" s="70">
        <v>1</v>
      </c>
      <c r="C216" s="70">
        <v>2</v>
      </c>
      <c r="D216" s="70">
        <v>3</v>
      </c>
      <c r="E216" s="70">
        <v>4</v>
      </c>
      <c r="F216" s="70">
        <v>5</v>
      </c>
      <c r="G216" s="70">
        <v>6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</row>
    <row r="217" spans="1:58" x14ac:dyDescent="0.2">
      <c r="A217" s="16" t="s">
        <v>120</v>
      </c>
      <c r="B217" s="6">
        <f>SUM(B215:B216)</f>
        <v>2</v>
      </c>
      <c r="C217" s="6">
        <f>SUM(C215:C216)</f>
        <v>4</v>
      </c>
      <c r="D217" s="6">
        <f t="shared" ref="D217:G217" si="42">SUM(D215:D216)</f>
        <v>6</v>
      </c>
      <c r="E217" s="6">
        <f t="shared" si="42"/>
        <v>8</v>
      </c>
      <c r="F217" s="6">
        <f t="shared" si="42"/>
        <v>10</v>
      </c>
      <c r="G217" s="6">
        <f t="shared" si="42"/>
        <v>12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</row>
    <row r="218" spans="1:58" ht="18" customHeight="1" x14ac:dyDescent="0.2">
      <c r="A218" s="36" t="s">
        <v>121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</row>
    <row r="219" spans="1:58" x14ac:dyDescent="0.2">
      <c r="A219" s="17" t="s">
        <v>28</v>
      </c>
      <c r="B219" s="70">
        <v>1</v>
      </c>
      <c r="C219" s="70">
        <v>2</v>
      </c>
      <c r="D219" s="70">
        <v>3</v>
      </c>
      <c r="E219" s="70">
        <v>4</v>
      </c>
      <c r="F219" s="70">
        <v>5</v>
      </c>
      <c r="G219" s="70">
        <v>6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</row>
    <row r="220" spans="1:58" x14ac:dyDescent="0.2">
      <c r="A220" s="17" t="s">
        <v>29</v>
      </c>
      <c r="B220" s="70">
        <v>1</v>
      </c>
      <c r="C220" s="70">
        <v>2</v>
      </c>
      <c r="D220" s="70">
        <v>3</v>
      </c>
      <c r="E220" s="70">
        <v>4</v>
      </c>
      <c r="F220" s="70">
        <v>5</v>
      </c>
      <c r="G220" s="70">
        <v>6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</row>
    <row r="221" spans="1:58" x14ac:dyDescent="0.2">
      <c r="A221" s="16" t="s">
        <v>122</v>
      </c>
      <c r="B221" s="6">
        <f>SUM(B219:B220)</f>
        <v>2</v>
      </c>
      <c r="C221" s="6">
        <f>SUM(C219:C220)</f>
        <v>4</v>
      </c>
      <c r="D221" s="6">
        <f t="shared" ref="D221:G221" si="43">SUM(D219:D220)</f>
        <v>6</v>
      </c>
      <c r="E221" s="6">
        <f t="shared" si="43"/>
        <v>8</v>
      </c>
      <c r="F221" s="6">
        <f t="shared" si="43"/>
        <v>10</v>
      </c>
      <c r="G221" s="6">
        <f t="shared" si="43"/>
        <v>12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</row>
    <row r="222" spans="1:58" ht="18" customHeight="1" x14ac:dyDescent="0.2">
      <c r="A222" s="36" t="s">
        <v>278</v>
      </c>
      <c r="B222" s="6"/>
      <c r="C222" s="6"/>
      <c r="D222" s="6"/>
      <c r="E222" s="6"/>
      <c r="F222" s="6"/>
      <c r="G222" s="6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</row>
    <row r="223" spans="1:58" x14ac:dyDescent="0.2">
      <c r="A223" s="17" t="s">
        <v>28</v>
      </c>
      <c r="B223" s="70">
        <v>1</v>
      </c>
      <c r="C223" s="70">
        <v>2</v>
      </c>
      <c r="D223" s="70">
        <v>3</v>
      </c>
      <c r="E223" s="70">
        <v>4</v>
      </c>
      <c r="F223" s="70">
        <v>5</v>
      </c>
      <c r="G223" s="70">
        <v>6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</row>
    <row r="224" spans="1:58" x14ac:dyDescent="0.2">
      <c r="A224" s="17" t="s">
        <v>29</v>
      </c>
      <c r="B224" s="70">
        <v>1</v>
      </c>
      <c r="C224" s="70">
        <v>2</v>
      </c>
      <c r="D224" s="70">
        <v>3</v>
      </c>
      <c r="E224" s="70">
        <v>4</v>
      </c>
      <c r="F224" s="70">
        <v>5</v>
      </c>
      <c r="G224" s="70">
        <v>6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</row>
    <row r="225" spans="1:58" x14ac:dyDescent="0.2">
      <c r="A225" s="16" t="s">
        <v>122</v>
      </c>
      <c r="B225" s="6">
        <f>SUM(B223:B224)</f>
        <v>2</v>
      </c>
      <c r="C225" s="6">
        <f>SUM(C223:C224)</f>
        <v>4</v>
      </c>
      <c r="D225" s="6">
        <f t="shared" ref="D225:G225" si="44">SUM(D223:D224)</f>
        <v>6</v>
      </c>
      <c r="E225" s="6">
        <f t="shared" si="44"/>
        <v>8</v>
      </c>
      <c r="F225" s="6">
        <f t="shared" si="44"/>
        <v>10</v>
      </c>
      <c r="G225" s="6">
        <f t="shared" si="44"/>
        <v>12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</row>
    <row r="226" spans="1:58" ht="18" customHeight="1" x14ac:dyDescent="0.2">
      <c r="A226" s="36" t="s">
        <v>123</v>
      </c>
      <c r="B226" s="6" t="s">
        <v>0</v>
      </c>
      <c r="C226" s="6" t="s">
        <v>0</v>
      </c>
      <c r="D226" s="6" t="s">
        <v>0</v>
      </c>
      <c r="E226" s="6" t="s">
        <v>0</v>
      </c>
      <c r="F226" s="6" t="s">
        <v>0</v>
      </c>
      <c r="G226" s="6" t="s">
        <v>0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</row>
    <row r="227" spans="1:58" x14ac:dyDescent="0.2">
      <c r="A227" s="17" t="s">
        <v>28</v>
      </c>
      <c r="B227" s="70">
        <v>1</v>
      </c>
      <c r="C227" s="70">
        <v>2</v>
      </c>
      <c r="D227" s="70">
        <v>3</v>
      </c>
      <c r="E227" s="70">
        <v>4</v>
      </c>
      <c r="F227" s="70">
        <v>5</v>
      </c>
      <c r="G227" s="70">
        <v>6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</row>
    <row r="228" spans="1:58" x14ac:dyDescent="0.2">
      <c r="A228" s="17" t="s">
        <v>29</v>
      </c>
      <c r="B228" s="70">
        <v>1</v>
      </c>
      <c r="C228" s="70">
        <v>2</v>
      </c>
      <c r="D228" s="70">
        <v>3</v>
      </c>
      <c r="E228" s="70">
        <v>4</v>
      </c>
      <c r="F228" s="70">
        <v>5</v>
      </c>
      <c r="G228" s="70">
        <v>6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</row>
    <row r="229" spans="1:58" x14ac:dyDescent="0.2">
      <c r="A229" s="16" t="s">
        <v>124</v>
      </c>
      <c r="B229" s="6">
        <f>SUM(B227:B228)</f>
        <v>2</v>
      </c>
      <c r="C229" s="6">
        <f>SUM(C227:C228)</f>
        <v>4</v>
      </c>
      <c r="D229" s="6">
        <f t="shared" ref="D229:G229" si="45">SUM(D227:D228)</f>
        <v>6</v>
      </c>
      <c r="E229" s="6">
        <f t="shared" si="45"/>
        <v>8</v>
      </c>
      <c r="F229" s="6">
        <f t="shared" si="45"/>
        <v>10</v>
      </c>
      <c r="G229" s="6">
        <f t="shared" si="45"/>
        <v>12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</row>
    <row r="230" spans="1:58" ht="18" customHeight="1" x14ac:dyDescent="0.2">
      <c r="A230" s="36" t="s">
        <v>125</v>
      </c>
      <c r="B230" s="6" t="s">
        <v>0</v>
      </c>
      <c r="C230" s="6" t="s">
        <v>0</v>
      </c>
      <c r="D230" s="6" t="s">
        <v>0</v>
      </c>
      <c r="E230" s="6" t="s">
        <v>0</v>
      </c>
      <c r="F230" s="6" t="s">
        <v>0</v>
      </c>
      <c r="G230" s="6" t="s">
        <v>0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</row>
    <row r="231" spans="1:58" x14ac:dyDescent="0.2">
      <c r="A231" s="17" t="s">
        <v>28</v>
      </c>
      <c r="B231" s="70">
        <v>1</v>
      </c>
      <c r="C231" s="70">
        <v>2</v>
      </c>
      <c r="D231" s="70">
        <v>3</v>
      </c>
      <c r="E231" s="70">
        <v>4</v>
      </c>
      <c r="F231" s="70">
        <v>5</v>
      </c>
      <c r="G231" s="70">
        <v>6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</row>
    <row r="232" spans="1:58" x14ac:dyDescent="0.2">
      <c r="A232" s="17" t="s">
        <v>29</v>
      </c>
      <c r="B232" s="70">
        <v>1</v>
      </c>
      <c r="C232" s="70">
        <v>2</v>
      </c>
      <c r="D232" s="70">
        <v>3</v>
      </c>
      <c r="E232" s="70">
        <v>4</v>
      </c>
      <c r="F232" s="70">
        <v>5</v>
      </c>
      <c r="G232" s="70">
        <v>6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</row>
    <row r="233" spans="1:58" x14ac:dyDescent="0.2">
      <c r="A233" s="16" t="s">
        <v>126</v>
      </c>
      <c r="B233" s="6">
        <f>SUM(B231:B232)</f>
        <v>2</v>
      </c>
      <c r="C233" s="6">
        <f>SUM(C231:C232)</f>
        <v>4</v>
      </c>
      <c r="D233" s="6">
        <f t="shared" ref="D233:G233" si="46">SUM(D231:D232)</f>
        <v>6</v>
      </c>
      <c r="E233" s="6">
        <f t="shared" si="46"/>
        <v>8</v>
      </c>
      <c r="F233" s="6">
        <f t="shared" si="46"/>
        <v>10</v>
      </c>
      <c r="G233" s="6">
        <f t="shared" si="46"/>
        <v>12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</row>
    <row r="234" spans="1:58" ht="18" customHeight="1" x14ac:dyDescent="0.2">
      <c r="A234" s="36" t="s">
        <v>127</v>
      </c>
      <c r="B234" s="6" t="s">
        <v>0</v>
      </c>
      <c r="C234" s="6" t="s">
        <v>0</v>
      </c>
      <c r="D234" s="6" t="s">
        <v>0</v>
      </c>
      <c r="E234" s="6" t="s">
        <v>0</v>
      </c>
      <c r="F234" s="6" t="s">
        <v>0</v>
      </c>
      <c r="G234" s="6" t="s">
        <v>0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</row>
    <row r="235" spans="1:58" x14ac:dyDescent="0.2">
      <c r="A235" s="17" t="s">
        <v>28</v>
      </c>
      <c r="B235" s="70">
        <v>1</v>
      </c>
      <c r="C235" s="70">
        <v>2</v>
      </c>
      <c r="D235" s="70">
        <v>3</v>
      </c>
      <c r="E235" s="70">
        <v>4</v>
      </c>
      <c r="F235" s="70">
        <v>5</v>
      </c>
      <c r="G235" s="70">
        <v>6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</row>
    <row r="236" spans="1:58" x14ac:dyDescent="0.2">
      <c r="A236" s="17" t="s">
        <v>29</v>
      </c>
      <c r="B236" s="70">
        <v>1</v>
      </c>
      <c r="C236" s="70">
        <v>2</v>
      </c>
      <c r="D236" s="70">
        <v>3</v>
      </c>
      <c r="E236" s="70">
        <v>4</v>
      </c>
      <c r="F236" s="70">
        <v>5</v>
      </c>
      <c r="G236" s="70">
        <v>6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</row>
    <row r="237" spans="1:58" x14ac:dyDescent="0.2">
      <c r="A237" s="16" t="s">
        <v>128</v>
      </c>
      <c r="B237" s="6">
        <f>SUM(B235:B236)</f>
        <v>2</v>
      </c>
      <c r="C237" s="6">
        <f>SUM(C235:C236)</f>
        <v>4</v>
      </c>
      <c r="D237" s="6">
        <f t="shared" ref="D237:G237" si="47">SUM(D235:D236)</f>
        <v>6</v>
      </c>
      <c r="E237" s="6">
        <f t="shared" si="47"/>
        <v>8</v>
      </c>
      <c r="F237" s="6">
        <f t="shared" si="47"/>
        <v>10</v>
      </c>
      <c r="G237" s="6">
        <f t="shared" si="47"/>
        <v>12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</row>
    <row r="238" spans="1:58" s="13" customFormat="1" x14ac:dyDescent="0.2">
      <c r="A238" s="29" t="s">
        <v>293</v>
      </c>
      <c r="B238" s="68">
        <f>+B237+B233+B229+B225+B221+B217+B213+B209+B205+B201+B197+B193+B189+B185+B181</f>
        <v>30</v>
      </c>
      <c r="C238" s="68">
        <f>+C237+C233+C229+C225+C221+C217+C213+C209+C205+C201+C197+C193+C189+C185+C181</f>
        <v>60</v>
      </c>
      <c r="D238" s="68">
        <f t="shared" ref="D238:G238" si="48">+D237+D233+D229+D225+D221+D217+D213+D209+D205+D201+D197+D193+D189+D185+D181</f>
        <v>90</v>
      </c>
      <c r="E238" s="68">
        <f t="shared" si="48"/>
        <v>120</v>
      </c>
      <c r="F238" s="68">
        <f t="shared" si="48"/>
        <v>150</v>
      </c>
      <c r="G238" s="68">
        <f t="shared" si="48"/>
        <v>180</v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</row>
    <row r="239" spans="1:58" s="13" customFormat="1" x14ac:dyDescent="0.2">
      <c r="A239" s="21"/>
      <c r="B239" s="77"/>
      <c r="C239" s="77"/>
      <c r="D239" s="77"/>
      <c r="E239" s="77"/>
      <c r="F239" s="77"/>
      <c r="G239" s="77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</row>
    <row r="240" spans="1:58" ht="18" customHeight="1" x14ac:dyDescent="0.2">
      <c r="A240" s="5" t="s">
        <v>129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</row>
    <row r="241" spans="1:58" x14ac:dyDescent="0.2">
      <c r="A241" s="17" t="s">
        <v>130</v>
      </c>
      <c r="B241" s="70">
        <v>1</v>
      </c>
      <c r="C241" s="70">
        <v>2</v>
      </c>
      <c r="D241" s="70">
        <v>3</v>
      </c>
      <c r="E241" s="70">
        <v>4</v>
      </c>
      <c r="F241" s="70">
        <v>5</v>
      </c>
      <c r="G241" s="70">
        <v>6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</row>
    <row r="242" spans="1:58" x14ac:dyDescent="0.2">
      <c r="A242" s="17" t="s">
        <v>131</v>
      </c>
      <c r="B242" s="70">
        <v>1</v>
      </c>
      <c r="C242" s="70">
        <v>2</v>
      </c>
      <c r="D242" s="70">
        <v>3</v>
      </c>
      <c r="E242" s="70">
        <v>4</v>
      </c>
      <c r="F242" s="70">
        <v>5</v>
      </c>
      <c r="G242" s="70">
        <v>6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</row>
    <row r="243" spans="1:58" s="13" customFormat="1" x14ac:dyDescent="0.2">
      <c r="A243" s="29" t="s">
        <v>294</v>
      </c>
      <c r="B243" s="68">
        <f>SUM(B241:B242)</f>
        <v>2</v>
      </c>
      <c r="C243" s="68">
        <f>SUM(C241:C242)</f>
        <v>4</v>
      </c>
      <c r="D243" s="68">
        <f t="shared" ref="D243:G243" si="49">SUM(D241:D242)</f>
        <v>6</v>
      </c>
      <c r="E243" s="68">
        <f t="shared" si="49"/>
        <v>8</v>
      </c>
      <c r="F243" s="68">
        <f t="shared" si="49"/>
        <v>10</v>
      </c>
      <c r="G243" s="68">
        <f t="shared" si="49"/>
        <v>12</v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</row>
    <row r="244" spans="1:58" s="80" customFormat="1" ht="15" x14ac:dyDescent="0.2"/>
    <row r="245" spans="1:58" s="13" customFormat="1" ht="18" customHeight="1" thickBot="1" x14ac:dyDescent="0.25">
      <c r="A245" s="30" t="s">
        <v>400</v>
      </c>
      <c r="B245" s="74">
        <f>+B243+B238+B175+B172+B165</f>
        <v>67</v>
      </c>
      <c r="C245" s="74">
        <f>+C243+C238+C175+C172+C165</f>
        <v>139</v>
      </c>
      <c r="D245" s="74">
        <f t="shared" ref="D245:G245" si="50">+D243+D238+D175+D172+D165</f>
        <v>216</v>
      </c>
      <c r="E245" s="74">
        <f t="shared" si="50"/>
        <v>298</v>
      </c>
      <c r="F245" s="74">
        <f t="shared" si="50"/>
        <v>385</v>
      </c>
      <c r="G245" s="74">
        <f t="shared" si="50"/>
        <v>477</v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</row>
    <row r="246" spans="1:58" ht="18" customHeight="1" thickTop="1" x14ac:dyDescent="0.2">
      <c r="A246" s="3"/>
      <c r="B246" s="97"/>
      <c r="C246" s="97"/>
      <c r="D246" s="97"/>
      <c r="E246" s="97"/>
      <c r="F246" s="97"/>
      <c r="G246" s="9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</row>
    <row r="247" spans="1:58" s="13" customFormat="1" x14ac:dyDescent="0.2">
      <c r="A247" s="13" t="s">
        <v>295</v>
      </c>
      <c r="B247" s="12">
        <f t="shared" ref="B247:G247" si="51">+B126-B245</f>
        <v>0</v>
      </c>
      <c r="C247" s="12">
        <f t="shared" si="51"/>
        <v>0</v>
      </c>
      <c r="D247" s="12">
        <f t="shared" si="51"/>
        <v>0</v>
      </c>
      <c r="E247" s="12">
        <f t="shared" si="51"/>
        <v>0</v>
      </c>
      <c r="F247" s="12">
        <f t="shared" si="51"/>
        <v>0</v>
      </c>
      <c r="G247" s="12">
        <f t="shared" si="51"/>
        <v>0</v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</row>
    <row r="248" spans="1:58" s="13" customFormat="1" x14ac:dyDescent="0.2">
      <c r="B248" s="12">
        <f t="shared" ref="B248:G248" si="52">+B247*-1</f>
        <v>0</v>
      </c>
      <c r="C248" s="12">
        <f t="shared" si="52"/>
        <v>0</v>
      </c>
      <c r="D248" s="12">
        <f t="shared" si="52"/>
        <v>0</v>
      </c>
      <c r="E248" s="12">
        <f t="shared" si="52"/>
        <v>0</v>
      </c>
      <c r="F248" s="12">
        <f t="shared" si="52"/>
        <v>0</v>
      </c>
      <c r="G248" s="12">
        <f t="shared" si="52"/>
        <v>0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</row>
    <row r="249" spans="1:58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</row>
    <row r="250" spans="1:58" x14ac:dyDescent="0.2">
      <c r="A250" s="9"/>
      <c r="B250" s="10"/>
      <c r="C250" s="10"/>
      <c r="D250" s="10"/>
      <c r="E250" s="10"/>
      <c r="F250" s="10"/>
      <c r="G250" s="10"/>
      <c r="H250" s="10" t="s">
        <v>281</v>
      </c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</row>
    <row r="251" spans="1:58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</row>
    <row r="252" spans="1:58" hidden="1" x14ac:dyDescent="0.2">
      <c r="A252" s="80"/>
      <c r="B252" s="80"/>
      <c r="C252" s="80"/>
      <c r="D252" s="80"/>
      <c r="E252" s="80"/>
      <c r="F252" s="80"/>
      <c r="G252" s="80"/>
      <c r="H252" s="8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</row>
    <row r="253" spans="1:58" hidden="1" x14ac:dyDescent="0.2">
      <c r="A253" s="94" t="s">
        <v>282</v>
      </c>
      <c r="B253" s="11">
        <v>2017</v>
      </c>
      <c r="C253" s="11">
        <f>+B253+1</f>
        <v>2018</v>
      </c>
      <c r="D253" s="11">
        <f>+C253+1</f>
        <v>2019</v>
      </c>
      <c r="E253" s="11">
        <f>+D253+1</f>
        <v>2020</v>
      </c>
      <c r="F253" s="11">
        <f>+E253+1</f>
        <v>2021</v>
      </c>
      <c r="G253" s="11">
        <f>+F253+1</f>
        <v>2022</v>
      </c>
    </row>
    <row r="254" spans="1:58" hidden="1" x14ac:dyDescent="0.2">
      <c r="A254" s="22" t="s">
        <v>283</v>
      </c>
      <c r="B254" s="23">
        <v>0</v>
      </c>
      <c r="C254" s="23">
        <v>1</v>
      </c>
      <c r="D254" s="23">
        <v>2</v>
      </c>
      <c r="E254" s="23">
        <v>3</v>
      </c>
      <c r="F254" s="23">
        <v>4</v>
      </c>
      <c r="G254" s="23">
        <v>5</v>
      </c>
      <c r="H254" s="22"/>
    </row>
    <row r="255" spans="1:58" hidden="1" x14ac:dyDescent="0.2">
      <c r="A255" s="65" t="s">
        <v>311</v>
      </c>
      <c r="B255" s="4"/>
      <c r="C255" s="4"/>
      <c r="D255" s="4"/>
      <c r="E255" s="4"/>
      <c r="F255" s="4"/>
      <c r="G255" s="4"/>
      <c r="H255" s="4"/>
    </row>
    <row r="256" spans="1:58" hidden="1" x14ac:dyDescent="0.2">
      <c r="A256" s="66"/>
      <c r="B256" s="67"/>
      <c r="C256" s="67"/>
      <c r="D256" s="67"/>
      <c r="E256" s="67"/>
      <c r="F256" s="67"/>
      <c r="G256" s="67"/>
      <c r="H256" s="67"/>
    </row>
    <row r="257" spans="1:8" hidden="1" x14ac:dyDescent="0.2">
      <c r="A257" s="43" t="s">
        <v>252</v>
      </c>
      <c r="B257" s="68">
        <f t="shared" ref="B257:G257" si="53">-B258+B259+SUM(B260:B261)</f>
        <v>15</v>
      </c>
      <c r="C257" s="68">
        <f t="shared" si="53"/>
        <v>30</v>
      </c>
      <c r="D257" s="68">
        <f t="shared" si="53"/>
        <v>45</v>
      </c>
      <c r="E257" s="68">
        <f t="shared" si="53"/>
        <v>60</v>
      </c>
      <c r="F257" s="68">
        <f t="shared" si="53"/>
        <v>75</v>
      </c>
      <c r="G257" s="68">
        <f t="shared" si="53"/>
        <v>90</v>
      </c>
      <c r="H257" s="12"/>
    </row>
    <row r="258" spans="1:8" hidden="1" x14ac:dyDescent="0.2">
      <c r="A258" s="69" t="s">
        <v>361</v>
      </c>
      <c r="B258" s="70">
        <v>0</v>
      </c>
      <c r="C258" s="70">
        <f>+B259</f>
        <v>2</v>
      </c>
      <c r="D258" s="70">
        <f>+C259</f>
        <v>6</v>
      </c>
      <c r="E258" s="70">
        <f>+D259</f>
        <v>12</v>
      </c>
      <c r="F258" s="70">
        <f>+E259</f>
        <v>20</v>
      </c>
      <c r="G258" s="70">
        <f>+F259</f>
        <v>30</v>
      </c>
      <c r="H258" s="4"/>
    </row>
    <row r="259" spans="1:8" hidden="1" x14ac:dyDescent="0.2">
      <c r="A259" s="69" t="s">
        <v>362</v>
      </c>
      <c r="B259" s="70">
        <f>+'1 CE'!B6+'1 CE'!B7</f>
        <v>2</v>
      </c>
      <c r="C259" s="70">
        <f>+'1 CE'!C6+'1 CE'!C7+C258</f>
        <v>6</v>
      </c>
      <c r="D259" s="70">
        <f>+'1 CE'!D6+'1 CE'!D7+D258</f>
        <v>12</v>
      </c>
      <c r="E259" s="70">
        <f>+'1 CE'!E6+'1 CE'!E7+E258</f>
        <v>20</v>
      </c>
      <c r="F259" s="70">
        <f>+'1 CE'!F6+'1 CE'!F7+F258</f>
        <v>30</v>
      </c>
      <c r="G259" s="70">
        <f>+'1 CE'!G6+'1 CE'!G7+G258</f>
        <v>42</v>
      </c>
      <c r="H259" s="4"/>
    </row>
    <row r="260" spans="1:8" hidden="1" x14ac:dyDescent="0.2">
      <c r="A260" s="69" t="s">
        <v>363</v>
      </c>
      <c r="B260" s="70">
        <f>+'1 CE'!B5</f>
        <v>10</v>
      </c>
      <c r="C260" s="70">
        <f>+'1 CE'!C5</f>
        <v>20</v>
      </c>
      <c r="D260" s="70">
        <f>+'1 CE'!D5</f>
        <v>30</v>
      </c>
      <c r="E260" s="70">
        <f>+'1 CE'!E5</f>
        <v>40</v>
      </c>
      <c r="F260" s="70">
        <f>+'1 CE'!F5</f>
        <v>50</v>
      </c>
      <c r="G260" s="70">
        <f>+'1 CE'!G5</f>
        <v>60</v>
      </c>
      <c r="H260" s="4"/>
    </row>
    <row r="261" spans="1:8" hidden="1" x14ac:dyDescent="0.2">
      <c r="A261" s="69" t="s">
        <v>364</v>
      </c>
      <c r="B261" s="70">
        <f>+'1 CE'!B12+'1 CE'!B8</f>
        <v>3</v>
      </c>
      <c r="C261" s="70">
        <f>+'1 CE'!C12+'1 CE'!C8</f>
        <v>6</v>
      </c>
      <c r="D261" s="70">
        <f>+'1 CE'!D12+'1 CE'!D8</f>
        <v>9</v>
      </c>
      <c r="E261" s="70">
        <f>+'1 CE'!E12+'1 CE'!E8</f>
        <v>12</v>
      </c>
      <c r="F261" s="70">
        <f>+'1 CE'!F12+'1 CE'!F8</f>
        <v>15</v>
      </c>
      <c r="G261" s="70">
        <f>+'1 CE'!G12+'1 CE'!G8</f>
        <v>18</v>
      </c>
      <c r="H261" s="4"/>
    </row>
    <row r="262" spans="1:8" hidden="1" x14ac:dyDescent="0.2">
      <c r="A262" s="71"/>
      <c r="B262" s="72"/>
      <c r="C262" s="72"/>
      <c r="D262" s="72"/>
      <c r="E262" s="72"/>
      <c r="F262" s="72"/>
      <c r="G262" s="72"/>
      <c r="H262" s="4"/>
    </row>
    <row r="263" spans="1:8" hidden="1" x14ac:dyDescent="0.2">
      <c r="A263" s="43" t="s">
        <v>253</v>
      </c>
      <c r="B263" s="68">
        <f t="shared" ref="B263:G263" si="54">+B266+B265-B264</f>
        <v>2</v>
      </c>
      <c r="C263" s="68">
        <f t="shared" si="54"/>
        <v>4</v>
      </c>
      <c r="D263" s="68">
        <f t="shared" si="54"/>
        <v>6</v>
      </c>
      <c r="E263" s="68">
        <f t="shared" si="54"/>
        <v>8</v>
      </c>
      <c r="F263" s="68">
        <f t="shared" si="54"/>
        <v>10</v>
      </c>
      <c r="G263" s="68">
        <f t="shared" si="54"/>
        <v>12</v>
      </c>
      <c r="H263" s="12"/>
    </row>
    <row r="264" spans="1:8" hidden="1" x14ac:dyDescent="0.2">
      <c r="A264" s="69" t="s">
        <v>365</v>
      </c>
      <c r="B264" s="70">
        <v>0</v>
      </c>
      <c r="C264" s="70">
        <f>+B265</f>
        <v>1</v>
      </c>
      <c r="D264" s="70">
        <v>0</v>
      </c>
      <c r="E264" s="70">
        <v>0</v>
      </c>
      <c r="F264" s="70">
        <v>0</v>
      </c>
      <c r="G264" s="70">
        <v>1</v>
      </c>
      <c r="H264" s="4"/>
    </row>
    <row r="265" spans="1:8" hidden="1" x14ac:dyDescent="0.2">
      <c r="A265" s="69" t="s">
        <v>366</v>
      </c>
      <c r="B265" s="70">
        <f>+'1 CE'!B32</f>
        <v>1</v>
      </c>
      <c r="C265" s="70">
        <f>+'1 CE'!C32+C264</f>
        <v>3</v>
      </c>
      <c r="D265" s="70">
        <f>+'1 CE'!D32+D264</f>
        <v>3</v>
      </c>
      <c r="E265" s="70">
        <f>+'1 CE'!E32+E264</f>
        <v>4</v>
      </c>
      <c r="F265" s="70">
        <f>+'1 CE'!F32+F264</f>
        <v>5</v>
      </c>
      <c r="G265" s="70">
        <f>+'1 CE'!G32+G264</f>
        <v>7</v>
      </c>
      <c r="H265" s="4"/>
    </row>
    <row r="266" spans="1:8" hidden="1" x14ac:dyDescent="0.2">
      <c r="A266" s="69" t="s">
        <v>367</v>
      </c>
      <c r="B266" s="70">
        <f>+'1 CE'!B16</f>
        <v>1</v>
      </c>
      <c r="C266" s="70">
        <f>+'1 CE'!C16</f>
        <v>2</v>
      </c>
      <c r="D266" s="70">
        <f>+'1 CE'!D16</f>
        <v>3</v>
      </c>
      <c r="E266" s="70">
        <f>+'1 CE'!E16</f>
        <v>4</v>
      </c>
      <c r="F266" s="70">
        <f>+'1 CE'!F16</f>
        <v>5</v>
      </c>
      <c r="G266" s="70">
        <f>+'1 CE'!G16</f>
        <v>6</v>
      </c>
      <c r="H266" s="4"/>
    </row>
    <row r="267" spans="1:8" hidden="1" x14ac:dyDescent="0.2">
      <c r="A267" s="71"/>
      <c r="B267" s="73"/>
      <c r="C267" s="73"/>
      <c r="D267" s="73"/>
      <c r="E267" s="73"/>
      <c r="F267" s="73"/>
      <c r="G267" s="73"/>
      <c r="H267" s="27"/>
    </row>
    <row r="268" spans="1:8" ht="17" hidden="1" thickBot="1" x14ac:dyDescent="0.25">
      <c r="A268" s="46" t="s">
        <v>254</v>
      </c>
      <c r="B268" s="74">
        <f t="shared" ref="B268:G268" si="55">+B257-B263</f>
        <v>13</v>
      </c>
      <c r="C268" s="74">
        <f t="shared" si="55"/>
        <v>26</v>
      </c>
      <c r="D268" s="74">
        <f t="shared" si="55"/>
        <v>39</v>
      </c>
      <c r="E268" s="74">
        <f t="shared" si="55"/>
        <v>52</v>
      </c>
      <c r="F268" s="74">
        <f t="shared" si="55"/>
        <v>65</v>
      </c>
      <c r="G268" s="74">
        <f t="shared" si="55"/>
        <v>78</v>
      </c>
      <c r="H268" s="12"/>
    </row>
    <row r="269" spans="1:8" ht="17" hidden="1" thickTop="1" x14ac:dyDescent="0.2">
      <c r="A269" s="75"/>
      <c r="B269" s="76"/>
      <c r="C269" s="76"/>
      <c r="D269" s="76"/>
      <c r="E269" s="76"/>
      <c r="F269" s="76"/>
      <c r="G269" s="76"/>
      <c r="H269" s="4"/>
    </row>
    <row r="270" spans="1:8" hidden="1" x14ac:dyDescent="0.2">
      <c r="A270" s="43" t="s">
        <v>255</v>
      </c>
      <c r="B270" s="68">
        <f t="shared" ref="B270:G270" si="56">+SUM(B271:B272)</f>
        <v>2</v>
      </c>
      <c r="C270" s="68">
        <f t="shared" si="56"/>
        <v>4</v>
      </c>
      <c r="D270" s="68">
        <f t="shared" si="56"/>
        <v>6</v>
      </c>
      <c r="E270" s="68">
        <f t="shared" si="56"/>
        <v>8</v>
      </c>
      <c r="F270" s="68">
        <f t="shared" si="56"/>
        <v>10</v>
      </c>
      <c r="G270" s="68">
        <f t="shared" si="56"/>
        <v>12</v>
      </c>
      <c r="H270" s="12"/>
    </row>
    <row r="271" spans="1:8" hidden="1" x14ac:dyDescent="0.2">
      <c r="A271" s="69" t="s">
        <v>368</v>
      </c>
      <c r="B271" s="70">
        <f>+'1 CE'!B17</f>
        <v>1</v>
      </c>
      <c r="C271" s="70">
        <f>+'1 CE'!C17</f>
        <v>2</v>
      </c>
      <c r="D271" s="70">
        <f>+'1 CE'!D17</f>
        <v>3</v>
      </c>
      <c r="E271" s="70">
        <f>+'1 CE'!E17</f>
        <v>4</v>
      </c>
      <c r="F271" s="70">
        <f>+'1 CE'!F17</f>
        <v>5</v>
      </c>
      <c r="G271" s="70">
        <f>+'1 CE'!G17</f>
        <v>6</v>
      </c>
      <c r="H271" s="4"/>
    </row>
    <row r="272" spans="1:8" hidden="1" x14ac:dyDescent="0.2">
      <c r="A272" s="69" t="s">
        <v>369</v>
      </c>
      <c r="B272" s="70">
        <f>+'1 CE'!B18</f>
        <v>1</v>
      </c>
      <c r="C272" s="70">
        <f>+'1 CE'!C18</f>
        <v>2</v>
      </c>
      <c r="D272" s="70">
        <f>+'1 CE'!D18</f>
        <v>3</v>
      </c>
      <c r="E272" s="70">
        <f>+'1 CE'!E18</f>
        <v>4</v>
      </c>
      <c r="F272" s="70">
        <f>+'1 CE'!F18</f>
        <v>5</v>
      </c>
      <c r="G272" s="70">
        <f>+'1 CE'!G18</f>
        <v>6</v>
      </c>
      <c r="H272" s="4"/>
    </row>
    <row r="273" spans="1:8" hidden="1" x14ac:dyDescent="0.2">
      <c r="A273" s="71"/>
      <c r="B273" s="72"/>
      <c r="C273" s="72"/>
      <c r="D273" s="72"/>
      <c r="E273" s="72"/>
      <c r="F273" s="72"/>
      <c r="G273" s="72"/>
      <c r="H273" s="4"/>
    </row>
    <row r="274" spans="1:8" ht="17" hidden="1" thickBot="1" x14ac:dyDescent="0.25">
      <c r="A274" s="46" t="s">
        <v>256</v>
      </c>
      <c r="B274" s="74">
        <f t="shared" ref="B274:G274" si="57">+B268-B270</f>
        <v>11</v>
      </c>
      <c r="C274" s="74">
        <f t="shared" si="57"/>
        <v>22</v>
      </c>
      <c r="D274" s="74">
        <f t="shared" si="57"/>
        <v>33</v>
      </c>
      <c r="E274" s="74">
        <f t="shared" si="57"/>
        <v>44</v>
      </c>
      <c r="F274" s="74">
        <f t="shared" si="57"/>
        <v>55</v>
      </c>
      <c r="G274" s="74">
        <f t="shared" si="57"/>
        <v>66</v>
      </c>
      <c r="H274" s="12"/>
    </row>
    <row r="275" spans="1:8" ht="17" hidden="1" thickTop="1" x14ac:dyDescent="0.2">
      <c r="A275" s="75"/>
      <c r="B275" s="76"/>
      <c r="C275" s="76"/>
      <c r="D275" s="76"/>
      <c r="E275" s="76"/>
      <c r="F275" s="76"/>
      <c r="G275" s="76"/>
      <c r="H275" s="4"/>
    </row>
    <row r="276" spans="1:8" hidden="1" x14ac:dyDescent="0.2">
      <c r="A276" s="43" t="s">
        <v>257</v>
      </c>
      <c r="B276" s="68">
        <f t="shared" ref="B276:G276" si="58">+SUM(B277:B282)</f>
        <v>10</v>
      </c>
      <c r="C276" s="68">
        <f t="shared" si="58"/>
        <v>20</v>
      </c>
      <c r="D276" s="68">
        <f t="shared" si="58"/>
        <v>30</v>
      </c>
      <c r="E276" s="68">
        <f t="shared" si="58"/>
        <v>40</v>
      </c>
      <c r="F276" s="68">
        <f t="shared" si="58"/>
        <v>50</v>
      </c>
      <c r="G276" s="68">
        <f t="shared" si="58"/>
        <v>60</v>
      </c>
      <c r="H276" s="12"/>
    </row>
    <row r="277" spans="1:8" hidden="1" x14ac:dyDescent="0.2">
      <c r="A277" s="69" t="s">
        <v>370</v>
      </c>
      <c r="B277" s="70">
        <f>+'1 CE'!B28</f>
        <v>1</v>
      </c>
      <c r="C277" s="70">
        <f>+'1 CE'!C28</f>
        <v>2</v>
      </c>
      <c r="D277" s="70">
        <f>+'1 CE'!D28</f>
        <v>3</v>
      </c>
      <c r="E277" s="70">
        <f>+'1 CE'!E28</f>
        <v>4</v>
      </c>
      <c r="F277" s="70">
        <f>+'1 CE'!F28</f>
        <v>5</v>
      </c>
      <c r="G277" s="70">
        <f>+'1 CE'!G28</f>
        <v>6</v>
      </c>
      <c r="H277" s="4"/>
    </row>
    <row r="278" spans="1:8" hidden="1" x14ac:dyDescent="0.2">
      <c r="A278" s="69" t="s">
        <v>371</v>
      </c>
      <c r="B278" s="70">
        <f>+'1 CE'!B27</f>
        <v>1</v>
      </c>
      <c r="C278" s="70">
        <f>+'1 CE'!C27</f>
        <v>2</v>
      </c>
      <c r="D278" s="70">
        <f>+'1 CE'!D27</f>
        <v>3</v>
      </c>
      <c r="E278" s="70">
        <f>+'1 CE'!E27</f>
        <v>4</v>
      </c>
      <c r="F278" s="70">
        <f>+'1 CE'!F27</f>
        <v>5</v>
      </c>
      <c r="G278" s="70">
        <f>+'1 CE'!G27</f>
        <v>6</v>
      </c>
      <c r="H278" s="4"/>
    </row>
    <row r="279" spans="1:8" hidden="1" x14ac:dyDescent="0.2">
      <c r="A279" s="69" t="s">
        <v>372</v>
      </c>
      <c r="B279" s="70">
        <f>+'1 CE'!B35</f>
        <v>1</v>
      </c>
      <c r="C279" s="70">
        <f>+'1 CE'!C35</f>
        <v>2</v>
      </c>
      <c r="D279" s="70">
        <f>+'1 CE'!D35</f>
        <v>3</v>
      </c>
      <c r="E279" s="70">
        <f>+'1 CE'!E35</f>
        <v>4</v>
      </c>
      <c r="F279" s="70">
        <f>+'1 CE'!F35</f>
        <v>5</v>
      </c>
      <c r="G279" s="70">
        <f>+'1 CE'!G35</f>
        <v>6</v>
      </c>
      <c r="H279" s="4"/>
    </row>
    <row r="280" spans="1:8" hidden="1" x14ac:dyDescent="0.2">
      <c r="A280" s="69" t="s">
        <v>373</v>
      </c>
      <c r="B280" s="70">
        <f>+'1 CE'!B34+'1 CE'!B33</f>
        <v>2</v>
      </c>
      <c r="C280" s="70">
        <f>+'1 CE'!C34+'1 CE'!C33</f>
        <v>4</v>
      </c>
      <c r="D280" s="70">
        <f>+'1 CE'!D34+'1 CE'!D33</f>
        <v>6</v>
      </c>
      <c r="E280" s="70">
        <f>+'1 CE'!E34+'1 CE'!E33</f>
        <v>8</v>
      </c>
      <c r="F280" s="70">
        <f>+'1 CE'!F34+'1 CE'!F33</f>
        <v>10</v>
      </c>
      <c r="G280" s="70">
        <f>+'1 CE'!G34+'1 CE'!G33</f>
        <v>12</v>
      </c>
      <c r="H280" s="4"/>
    </row>
    <row r="281" spans="1:8" hidden="1" x14ac:dyDescent="0.2">
      <c r="A281" s="69" t="s">
        <v>374</v>
      </c>
      <c r="B281" s="70">
        <f>+'1 CE'!B20+'1 CE'!B21+'1 CE'!B23+'1 CE'!B24</f>
        <v>4</v>
      </c>
      <c r="C281" s="70">
        <f>+'1 CE'!C20+'1 CE'!C21+'1 CE'!C23+'1 CE'!C24</f>
        <v>8</v>
      </c>
      <c r="D281" s="70">
        <f>+'1 CE'!D20+'1 CE'!D21+'1 CE'!D23+'1 CE'!D24</f>
        <v>12</v>
      </c>
      <c r="E281" s="70">
        <f>+'1 CE'!E20+'1 CE'!E21+'1 CE'!E23+'1 CE'!E24</f>
        <v>16</v>
      </c>
      <c r="F281" s="70">
        <f>+'1 CE'!F20+'1 CE'!F21+'1 CE'!F23+'1 CE'!F24</f>
        <v>20</v>
      </c>
      <c r="G281" s="70">
        <f>+'1 CE'!G20+'1 CE'!G21+'1 CE'!G23+'1 CE'!G24</f>
        <v>24</v>
      </c>
      <c r="H281" s="4"/>
    </row>
    <row r="282" spans="1:8" hidden="1" x14ac:dyDescent="0.2">
      <c r="A282" s="69" t="s">
        <v>375</v>
      </c>
      <c r="B282" s="70">
        <f>+'1 CE'!B22</f>
        <v>1</v>
      </c>
      <c r="C282" s="70">
        <f>+'1 CE'!C22</f>
        <v>2</v>
      </c>
      <c r="D282" s="70">
        <f>+'1 CE'!D22</f>
        <v>3</v>
      </c>
      <c r="E282" s="70">
        <f>+'1 CE'!E22</f>
        <v>4</v>
      </c>
      <c r="F282" s="70">
        <f>+'1 CE'!F22</f>
        <v>5</v>
      </c>
      <c r="G282" s="70">
        <f>+'1 CE'!G22</f>
        <v>6</v>
      </c>
      <c r="H282" s="4"/>
    </row>
    <row r="283" spans="1:8" hidden="1" x14ac:dyDescent="0.2">
      <c r="A283" s="71"/>
      <c r="B283" s="72"/>
      <c r="C283" s="72"/>
      <c r="D283" s="72"/>
      <c r="E283" s="72"/>
      <c r="F283" s="72"/>
      <c r="G283" s="72"/>
      <c r="H283" s="4"/>
    </row>
    <row r="284" spans="1:8" ht="17" hidden="1" thickBot="1" x14ac:dyDescent="0.25">
      <c r="A284" s="46" t="s">
        <v>314</v>
      </c>
      <c r="B284" s="74">
        <f t="shared" ref="B284:G284" si="59">+B274-B276</f>
        <v>1</v>
      </c>
      <c r="C284" s="74">
        <f t="shared" si="59"/>
        <v>2</v>
      </c>
      <c r="D284" s="74">
        <f t="shared" si="59"/>
        <v>3</v>
      </c>
      <c r="E284" s="74">
        <f t="shared" si="59"/>
        <v>4</v>
      </c>
      <c r="F284" s="74">
        <f t="shared" si="59"/>
        <v>5</v>
      </c>
      <c r="G284" s="74">
        <f t="shared" si="59"/>
        <v>6</v>
      </c>
      <c r="H284" s="12"/>
    </row>
    <row r="285" spans="1:8" ht="17" hidden="1" thickTop="1" x14ac:dyDescent="0.2">
      <c r="A285" s="71"/>
      <c r="B285" s="72"/>
      <c r="C285" s="72"/>
      <c r="D285" s="72"/>
      <c r="E285" s="72"/>
      <c r="F285" s="72"/>
      <c r="G285" s="72"/>
      <c r="H285" s="4"/>
    </row>
    <row r="286" spans="1:8" hidden="1" x14ac:dyDescent="0.2">
      <c r="A286" s="43" t="s">
        <v>258</v>
      </c>
      <c r="B286" s="68">
        <f t="shared" ref="B286:G286" si="60">+B287</f>
        <v>-2</v>
      </c>
      <c r="C286" s="68">
        <f t="shared" si="60"/>
        <v>-4</v>
      </c>
      <c r="D286" s="68">
        <f t="shared" si="60"/>
        <v>-6</v>
      </c>
      <c r="E286" s="68">
        <f t="shared" si="60"/>
        <v>-8</v>
      </c>
      <c r="F286" s="68">
        <f t="shared" si="60"/>
        <v>-10</v>
      </c>
      <c r="G286" s="68">
        <f t="shared" si="60"/>
        <v>-12</v>
      </c>
      <c r="H286" s="12"/>
    </row>
    <row r="287" spans="1:8" hidden="1" x14ac:dyDescent="0.2">
      <c r="A287" s="69" t="s">
        <v>376</v>
      </c>
      <c r="B287" s="70">
        <f>-'1 CE'!B29-'1 CE'!B30+'1 CE'!B84</f>
        <v>-2</v>
      </c>
      <c r="C287" s="70">
        <f>-'1 CE'!C29-'1 CE'!C30+'1 CE'!C84</f>
        <v>-4</v>
      </c>
      <c r="D287" s="70">
        <f>-'1 CE'!D29-'1 CE'!D30+'1 CE'!D84</f>
        <v>-6</v>
      </c>
      <c r="E287" s="70">
        <f>-'1 CE'!E29-'1 CE'!E30+'1 CE'!E84</f>
        <v>-8</v>
      </c>
      <c r="F287" s="70">
        <f>-'1 CE'!F29-'1 CE'!F30+'1 CE'!F84</f>
        <v>-10</v>
      </c>
      <c r="G287" s="70">
        <f>-'1 CE'!G29-'1 CE'!G30+'1 CE'!G84</f>
        <v>-12</v>
      </c>
      <c r="H287" s="4"/>
    </row>
    <row r="288" spans="1:8" hidden="1" x14ac:dyDescent="0.2">
      <c r="A288" s="69"/>
      <c r="B288" s="72"/>
      <c r="C288" s="72"/>
      <c r="D288" s="72"/>
      <c r="E288" s="72"/>
      <c r="F288" s="72"/>
      <c r="G288" s="72"/>
      <c r="H288" s="4"/>
    </row>
    <row r="289" spans="1:8" hidden="1" x14ac:dyDescent="0.2">
      <c r="A289" s="43" t="s">
        <v>259</v>
      </c>
      <c r="B289" s="68">
        <f t="shared" ref="B289:G289" si="61">+B290</f>
        <v>8</v>
      </c>
      <c r="C289" s="68">
        <f t="shared" si="61"/>
        <v>16</v>
      </c>
      <c r="D289" s="68">
        <f t="shared" si="61"/>
        <v>24</v>
      </c>
      <c r="E289" s="68">
        <f t="shared" si="61"/>
        <v>32</v>
      </c>
      <c r="F289" s="68">
        <f t="shared" si="61"/>
        <v>40</v>
      </c>
      <c r="G289" s="68">
        <f t="shared" si="61"/>
        <v>48</v>
      </c>
      <c r="H289" s="12"/>
    </row>
    <row r="290" spans="1:8" hidden="1" x14ac:dyDescent="0.2">
      <c r="A290" s="69" t="s">
        <v>377</v>
      </c>
      <c r="B290" s="70">
        <f>+'1 CE'!B69</f>
        <v>8</v>
      </c>
      <c r="C290" s="70">
        <f>+'1 CE'!C69</f>
        <v>16</v>
      </c>
      <c r="D290" s="70">
        <f>+'1 CE'!D69</f>
        <v>24</v>
      </c>
      <c r="E290" s="70">
        <f>+'1 CE'!E69</f>
        <v>32</v>
      </c>
      <c r="F290" s="70">
        <f>+'1 CE'!F69</f>
        <v>40</v>
      </c>
      <c r="G290" s="70">
        <f>+'1 CE'!G69</f>
        <v>48</v>
      </c>
      <c r="H290" s="4"/>
    </row>
    <row r="291" spans="1:8" hidden="1" x14ac:dyDescent="0.2">
      <c r="A291" s="71"/>
      <c r="B291" s="72"/>
      <c r="C291" s="72"/>
      <c r="D291" s="72"/>
      <c r="E291" s="72"/>
      <c r="F291" s="72"/>
      <c r="G291" s="72"/>
      <c r="H291" s="4"/>
    </row>
    <row r="292" spans="1:8" ht="17" hidden="1" thickBot="1" x14ac:dyDescent="0.25">
      <c r="A292" s="46" t="s">
        <v>312</v>
      </c>
      <c r="B292" s="74">
        <f t="shared" ref="B292:G292" si="62">+B284+B286+B289</f>
        <v>7</v>
      </c>
      <c r="C292" s="74">
        <f t="shared" si="62"/>
        <v>14</v>
      </c>
      <c r="D292" s="74">
        <f t="shared" si="62"/>
        <v>21</v>
      </c>
      <c r="E292" s="74">
        <f t="shared" si="62"/>
        <v>28</v>
      </c>
      <c r="F292" s="74">
        <f t="shared" si="62"/>
        <v>35</v>
      </c>
      <c r="G292" s="74">
        <f t="shared" si="62"/>
        <v>42</v>
      </c>
      <c r="H292" s="12"/>
    </row>
    <row r="293" spans="1:8" ht="17" hidden="1" thickTop="1" x14ac:dyDescent="0.2">
      <c r="A293" s="75"/>
      <c r="B293" s="76"/>
      <c r="C293" s="76"/>
      <c r="D293" s="76"/>
      <c r="E293" s="76"/>
      <c r="F293" s="76"/>
      <c r="G293" s="76"/>
      <c r="H293" s="4"/>
    </row>
    <row r="294" spans="1:8" hidden="1" x14ac:dyDescent="0.2">
      <c r="A294" s="69" t="s">
        <v>197</v>
      </c>
      <c r="B294" s="70">
        <f>+'1 CE'!B93</f>
        <v>2</v>
      </c>
      <c r="C294" s="70">
        <f>+'1 CE'!C93</f>
        <v>4</v>
      </c>
      <c r="D294" s="70">
        <f>+'1 CE'!D93</f>
        <v>6</v>
      </c>
      <c r="E294" s="70">
        <f>+'1 CE'!E93</f>
        <v>8</v>
      </c>
      <c r="F294" s="70">
        <f>+'1 CE'!F93</f>
        <v>10</v>
      </c>
      <c r="G294" s="70">
        <f>+'1 CE'!G93</f>
        <v>12</v>
      </c>
      <c r="H294" s="4"/>
    </row>
    <row r="295" spans="1:8" hidden="1" x14ac:dyDescent="0.2">
      <c r="A295" s="71"/>
      <c r="B295" s="72"/>
      <c r="C295" s="72"/>
      <c r="D295" s="72"/>
      <c r="E295" s="72"/>
      <c r="F295" s="72"/>
      <c r="G295" s="72"/>
      <c r="H295" s="4"/>
    </row>
    <row r="296" spans="1:8" ht="17" hidden="1" thickBot="1" x14ac:dyDescent="0.25">
      <c r="A296" s="52" t="s">
        <v>260</v>
      </c>
      <c r="B296" s="74">
        <f t="shared" ref="B296:G296" si="63">+B292-B294</f>
        <v>5</v>
      </c>
      <c r="C296" s="74">
        <f t="shared" si="63"/>
        <v>10</v>
      </c>
      <c r="D296" s="74">
        <f t="shared" si="63"/>
        <v>15</v>
      </c>
      <c r="E296" s="74">
        <f t="shared" si="63"/>
        <v>20</v>
      </c>
      <c r="F296" s="74">
        <f t="shared" si="63"/>
        <v>25</v>
      </c>
      <c r="G296" s="74">
        <f t="shared" si="63"/>
        <v>30</v>
      </c>
      <c r="H296" s="12"/>
    </row>
    <row r="297" spans="1:8" ht="17" hidden="1" thickTop="1" x14ac:dyDescent="0.2">
      <c r="A297" s="53"/>
      <c r="B297" s="4"/>
      <c r="C297" s="4"/>
      <c r="D297" s="4"/>
      <c r="E297" s="4"/>
      <c r="F297" s="4"/>
      <c r="G297" s="4"/>
      <c r="H297" s="4"/>
    </row>
    <row r="298" spans="1:8" hidden="1" x14ac:dyDescent="0.2">
      <c r="A298" s="53"/>
      <c r="B298" s="4"/>
      <c r="C298" s="4"/>
      <c r="D298" s="4"/>
      <c r="E298" s="4"/>
      <c r="F298" s="4"/>
      <c r="G298" s="4"/>
      <c r="H298" s="4"/>
    </row>
    <row r="299" spans="1:8" hidden="1" x14ac:dyDescent="0.2">
      <c r="A299" s="54"/>
      <c r="B299" s="10"/>
      <c r="C299" s="10"/>
      <c r="D299" s="10"/>
      <c r="E299" s="10"/>
      <c r="F299" s="10"/>
      <c r="G299" s="10"/>
      <c r="H299" s="10" t="s">
        <v>281</v>
      </c>
    </row>
    <row r="300" spans="1:8" hidden="1" x14ac:dyDescent="0.2">
      <c r="A300" s="66"/>
      <c r="B300" s="67"/>
      <c r="C300" s="67"/>
      <c r="D300" s="67"/>
      <c r="E300" s="67"/>
      <c r="F300" s="67"/>
      <c r="G300" s="67"/>
      <c r="H300" s="67"/>
    </row>
    <row r="301" spans="1:8" hidden="1" x14ac:dyDescent="0.2">
      <c r="A301" s="65" t="s">
        <v>313</v>
      </c>
      <c r="B301" s="67"/>
      <c r="C301" s="67"/>
      <c r="D301" s="67"/>
      <c r="E301" s="67"/>
      <c r="F301" s="67"/>
      <c r="G301" s="67"/>
      <c r="H301" s="67"/>
    </row>
    <row r="302" spans="1:8" hidden="1" x14ac:dyDescent="0.2">
      <c r="A302" s="66"/>
      <c r="B302" s="67"/>
      <c r="C302" s="67"/>
      <c r="D302" s="67"/>
      <c r="E302" s="67"/>
      <c r="F302" s="67"/>
      <c r="G302" s="67"/>
      <c r="H302" s="67"/>
    </row>
    <row r="303" spans="1:8" hidden="1" x14ac:dyDescent="0.2">
      <c r="A303" s="43" t="s">
        <v>261</v>
      </c>
      <c r="B303" s="68">
        <f t="shared" ref="B303:G303" si="64">SUM(B304:B308)</f>
        <v>15</v>
      </c>
      <c r="C303" s="68">
        <f t="shared" si="64"/>
        <v>30</v>
      </c>
      <c r="D303" s="68">
        <f t="shared" si="64"/>
        <v>45</v>
      </c>
      <c r="E303" s="68">
        <f t="shared" si="64"/>
        <v>60</v>
      </c>
      <c r="F303" s="68">
        <f t="shared" si="64"/>
        <v>75</v>
      </c>
      <c r="G303" s="68">
        <f t="shared" si="64"/>
        <v>90</v>
      </c>
      <c r="H303" s="12"/>
    </row>
    <row r="304" spans="1:8" hidden="1" x14ac:dyDescent="0.2">
      <c r="A304" s="69" t="s">
        <v>378</v>
      </c>
      <c r="B304" s="70">
        <f>+'1 CE'!B5</f>
        <v>10</v>
      </c>
      <c r="C304" s="70">
        <f>+'1 CE'!C5</f>
        <v>20</v>
      </c>
      <c r="D304" s="70">
        <f>+'1 CE'!D5</f>
        <v>30</v>
      </c>
      <c r="E304" s="70">
        <f>+'1 CE'!E5</f>
        <v>40</v>
      </c>
      <c r="F304" s="70">
        <f>+'1 CE'!F5</f>
        <v>50</v>
      </c>
      <c r="G304" s="70">
        <f>+'1 CE'!G5</f>
        <v>60</v>
      </c>
      <c r="H304" s="4"/>
    </row>
    <row r="305" spans="1:8" hidden="1" x14ac:dyDescent="0.2">
      <c r="A305" s="69" t="s">
        <v>379</v>
      </c>
      <c r="B305" s="70">
        <f>+'1 CE'!B6</f>
        <v>1</v>
      </c>
      <c r="C305" s="70">
        <f>+'1 CE'!C6</f>
        <v>2</v>
      </c>
      <c r="D305" s="70">
        <f>+'1 CE'!D6</f>
        <v>3</v>
      </c>
      <c r="E305" s="70">
        <f>+'1 CE'!E6</f>
        <v>4</v>
      </c>
      <c r="F305" s="70">
        <f>+'1 CE'!F6</f>
        <v>5</v>
      </c>
      <c r="G305" s="70">
        <f>+'1 CE'!G6</f>
        <v>6</v>
      </c>
      <c r="H305" s="4"/>
    </row>
    <row r="306" spans="1:8" hidden="1" x14ac:dyDescent="0.2">
      <c r="A306" s="69" t="s">
        <v>380</v>
      </c>
      <c r="B306" s="70">
        <f>+'1 CE'!B7</f>
        <v>1</v>
      </c>
      <c r="C306" s="70">
        <f>+'1 CE'!C7</f>
        <v>2</v>
      </c>
      <c r="D306" s="70">
        <f>+'1 CE'!D7</f>
        <v>3</v>
      </c>
      <c r="E306" s="70">
        <f>+'1 CE'!E7</f>
        <v>4</v>
      </c>
      <c r="F306" s="70">
        <f>+'1 CE'!F7</f>
        <v>5</v>
      </c>
      <c r="G306" s="70">
        <f>+'1 CE'!G7</f>
        <v>6</v>
      </c>
      <c r="H306" s="4"/>
    </row>
    <row r="307" spans="1:8" hidden="1" x14ac:dyDescent="0.2">
      <c r="A307" s="69" t="s">
        <v>381</v>
      </c>
      <c r="B307" s="70">
        <f>+'1 CE'!B8</f>
        <v>1</v>
      </c>
      <c r="C307" s="70">
        <f>+'1 CE'!C8</f>
        <v>2</v>
      </c>
      <c r="D307" s="70">
        <f>+'1 CE'!D8</f>
        <v>3</v>
      </c>
      <c r="E307" s="70">
        <f>+'1 CE'!E8</f>
        <v>4</v>
      </c>
      <c r="F307" s="70">
        <f>+'1 CE'!F8</f>
        <v>5</v>
      </c>
      <c r="G307" s="70">
        <f>+'1 CE'!G8</f>
        <v>6</v>
      </c>
      <c r="H307" s="4"/>
    </row>
    <row r="308" spans="1:8" hidden="1" x14ac:dyDescent="0.2">
      <c r="A308" s="69" t="s">
        <v>382</v>
      </c>
      <c r="B308" s="70">
        <f>+'1 CE'!B12</f>
        <v>2</v>
      </c>
      <c r="C308" s="70">
        <f>+'1 CE'!C12</f>
        <v>4</v>
      </c>
      <c r="D308" s="70">
        <f>+'1 CE'!D12</f>
        <v>6</v>
      </c>
      <c r="E308" s="70">
        <f>+'1 CE'!E12</f>
        <v>8</v>
      </c>
      <c r="F308" s="70">
        <f>+'1 CE'!F12</f>
        <v>10</v>
      </c>
      <c r="G308" s="70">
        <f>+'1 CE'!G12</f>
        <v>12</v>
      </c>
      <c r="H308" s="4"/>
    </row>
    <row r="309" spans="1:8" hidden="1" x14ac:dyDescent="0.2">
      <c r="A309" s="44"/>
      <c r="B309" s="77"/>
      <c r="C309" s="77"/>
      <c r="D309" s="77"/>
      <c r="E309" s="77"/>
      <c r="F309" s="77"/>
      <c r="G309" s="77"/>
      <c r="H309" s="12"/>
    </row>
    <row r="310" spans="1:8" hidden="1" x14ac:dyDescent="0.2">
      <c r="A310" s="43" t="s">
        <v>262</v>
      </c>
      <c r="B310" s="68">
        <f t="shared" ref="B310:G310" si="65">SUM(B311:B315)</f>
        <v>5</v>
      </c>
      <c r="C310" s="68">
        <f t="shared" si="65"/>
        <v>10</v>
      </c>
      <c r="D310" s="68">
        <f t="shared" si="65"/>
        <v>15</v>
      </c>
      <c r="E310" s="68">
        <f t="shared" si="65"/>
        <v>20</v>
      </c>
      <c r="F310" s="68">
        <f t="shared" si="65"/>
        <v>25</v>
      </c>
      <c r="G310" s="68">
        <f t="shared" si="65"/>
        <v>30</v>
      </c>
      <c r="H310" s="12"/>
    </row>
    <row r="311" spans="1:8" hidden="1" x14ac:dyDescent="0.2">
      <c r="A311" s="69" t="s">
        <v>383</v>
      </c>
      <c r="B311" s="70">
        <f>+'1 CE'!B16</f>
        <v>1</v>
      </c>
      <c r="C311" s="70">
        <f>+'1 CE'!C16</f>
        <v>2</v>
      </c>
      <c r="D311" s="70">
        <f>+'1 CE'!D16</f>
        <v>3</v>
      </c>
      <c r="E311" s="70">
        <f>+'1 CE'!E16</f>
        <v>4</v>
      </c>
      <c r="F311" s="70">
        <f>+'1 CE'!F16</f>
        <v>5</v>
      </c>
      <c r="G311" s="70">
        <f>+'1 CE'!G16</f>
        <v>6</v>
      </c>
      <c r="H311" s="4"/>
    </row>
    <row r="312" spans="1:8" hidden="1" x14ac:dyDescent="0.2">
      <c r="A312" s="69" t="s">
        <v>384</v>
      </c>
      <c r="B312" s="70">
        <f>+'1 CE'!B17</f>
        <v>1</v>
      </c>
      <c r="C312" s="70">
        <f>+'1 CE'!C17</f>
        <v>2</v>
      </c>
      <c r="D312" s="70">
        <f>+'1 CE'!D17</f>
        <v>3</v>
      </c>
      <c r="E312" s="70">
        <f>+'1 CE'!E17</f>
        <v>4</v>
      </c>
      <c r="F312" s="70">
        <f>+'1 CE'!F17</f>
        <v>5</v>
      </c>
      <c r="G312" s="70">
        <f>+'1 CE'!G17</f>
        <v>6</v>
      </c>
      <c r="H312" s="4"/>
    </row>
    <row r="313" spans="1:8" hidden="1" x14ac:dyDescent="0.2">
      <c r="A313" s="69" t="s">
        <v>385</v>
      </c>
      <c r="B313" s="70">
        <f>+'1 CE'!B18</f>
        <v>1</v>
      </c>
      <c r="C313" s="70">
        <f>+'1 CE'!C18</f>
        <v>2</v>
      </c>
      <c r="D313" s="70">
        <f>+'1 CE'!D18</f>
        <v>3</v>
      </c>
      <c r="E313" s="70">
        <f>+'1 CE'!E18</f>
        <v>4</v>
      </c>
      <c r="F313" s="70">
        <f>+'1 CE'!F18</f>
        <v>5</v>
      </c>
      <c r="G313" s="70">
        <f>+'1 CE'!G18</f>
        <v>6</v>
      </c>
      <c r="H313" s="4"/>
    </row>
    <row r="314" spans="1:8" hidden="1" x14ac:dyDescent="0.2">
      <c r="A314" s="69" t="s">
        <v>386</v>
      </c>
      <c r="B314" s="70">
        <f>+'1 CE'!B32</f>
        <v>1</v>
      </c>
      <c r="C314" s="70">
        <f>+'1 CE'!C32</f>
        <v>2</v>
      </c>
      <c r="D314" s="70">
        <f>+'1 CE'!D32</f>
        <v>3</v>
      </c>
      <c r="E314" s="70">
        <f>+'1 CE'!E32</f>
        <v>4</v>
      </c>
      <c r="F314" s="70">
        <f>+'1 CE'!F32</f>
        <v>5</v>
      </c>
      <c r="G314" s="70">
        <f>+'1 CE'!G32</f>
        <v>6</v>
      </c>
      <c r="H314" s="4"/>
    </row>
    <row r="315" spans="1:8" hidden="1" x14ac:dyDescent="0.2">
      <c r="A315" s="69" t="s">
        <v>387</v>
      </c>
      <c r="B315" s="70">
        <f>+'1 CE'!B35</f>
        <v>1</v>
      </c>
      <c r="C315" s="70">
        <f>+'1 CE'!C35</f>
        <v>2</v>
      </c>
      <c r="D315" s="70">
        <f>+'1 CE'!D35</f>
        <v>3</v>
      </c>
      <c r="E315" s="70">
        <f>+'1 CE'!E35</f>
        <v>4</v>
      </c>
      <c r="F315" s="70">
        <f>+'1 CE'!F35</f>
        <v>5</v>
      </c>
      <c r="G315" s="70">
        <f>+'1 CE'!G35</f>
        <v>6</v>
      </c>
      <c r="H315" s="4"/>
    </row>
    <row r="316" spans="1:8" hidden="1" x14ac:dyDescent="0.2">
      <c r="A316" s="71"/>
      <c r="B316" s="72"/>
      <c r="C316" s="72"/>
      <c r="D316" s="72"/>
      <c r="E316" s="72"/>
      <c r="F316" s="72"/>
      <c r="G316" s="72"/>
      <c r="H316" s="4"/>
    </row>
    <row r="317" spans="1:8" ht="17" hidden="1" thickBot="1" x14ac:dyDescent="0.25">
      <c r="A317" s="46" t="s">
        <v>263</v>
      </c>
      <c r="B317" s="74">
        <f t="shared" ref="B317:G317" si="66">+B303-B310</f>
        <v>10</v>
      </c>
      <c r="C317" s="74">
        <f t="shared" si="66"/>
        <v>20</v>
      </c>
      <c r="D317" s="74">
        <f t="shared" si="66"/>
        <v>30</v>
      </c>
      <c r="E317" s="74">
        <f t="shared" si="66"/>
        <v>40</v>
      </c>
      <c r="F317" s="74">
        <f t="shared" si="66"/>
        <v>50</v>
      </c>
      <c r="G317" s="74">
        <f t="shared" si="66"/>
        <v>60</v>
      </c>
      <c r="H317" s="12"/>
    </row>
    <row r="318" spans="1:8" ht="17" hidden="1" thickTop="1" x14ac:dyDescent="0.2">
      <c r="A318" s="55"/>
      <c r="B318" s="77"/>
      <c r="C318" s="77"/>
      <c r="D318" s="77"/>
      <c r="E318" s="77"/>
      <c r="F318" s="77"/>
      <c r="G318" s="77"/>
      <c r="H318" s="12"/>
    </row>
    <row r="319" spans="1:8" hidden="1" x14ac:dyDescent="0.2">
      <c r="A319" s="69" t="s">
        <v>388</v>
      </c>
      <c r="B319" s="70">
        <f>+'1 CE'!B25</f>
        <v>5</v>
      </c>
      <c r="C319" s="70">
        <f>+'1 CE'!C25</f>
        <v>10</v>
      </c>
      <c r="D319" s="70">
        <f>+'1 CE'!D25</f>
        <v>15</v>
      </c>
      <c r="E319" s="70">
        <f>+'1 CE'!E25</f>
        <v>20</v>
      </c>
      <c r="F319" s="70">
        <f>+'1 CE'!F25</f>
        <v>25</v>
      </c>
      <c r="G319" s="70">
        <f>+'1 CE'!G25</f>
        <v>30</v>
      </c>
      <c r="H319" s="4"/>
    </row>
    <row r="320" spans="1:8" hidden="1" x14ac:dyDescent="0.2">
      <c r="A320" s="69"/>
      <c r="B320" s="77"/>
      <c r="C320" s="77"/>
      <c r="D320" s="77"/>
      <c r="E320" s="77"/>
      <c r="F320" s="77"/>
      <c r="G320" s="77"/>
      <c r="H320" s="12"/>
    </row>
    <row r="321" spans="1:8" ht="17" hidden="1" thickBot="1" x14ac:dyDescent="0.25">
      <c r="A321" s="46" t="s">
        <v>315</v>
      </c>
      <c r="B321" s="74">
        <f t="shared" ref="B321:G321" si="67">+B317-B319</f>
        <v>5</v>
      </c>
      <c r="C321" s="74">
        <f t="shared" si="67"/>
        <v>10</v>
      </c>
      <c r="D321" s="74">
        <f t="shared" si="67"/>
        <v>15</v>
      </c>
      <c r="E321" s="74">
        <f t="shared" si="67"/>
        <v>20</v>
      </c>
      <c r="F321" s="74">
        <f t="shared" si="67"/>
        <v>25</v>
      </c>
      <c r="G321" s="74">
        <f t="shared" si="67"/>
        <v>30</v>
      </c>
      <c r="H321" s="12"/>
    </row>
    <row r="322" spans="1:8" ht="17" hidden="1" thickTop="1" x14ac:dyDescent="0.2">
      <c r="A322" s="55"/>
      <c r="B322" s="77"/>
      <c r="C322" s="77"/>
      <c r="D322" s="77"/>
      <c r="E322" s="77"/>
      <c r="F322" s="77"/>
      <c r="G322" s="77"/>
      <c r="H322" s="12"/>
    </row>
    <row r="323" spans="1:8" hidden="1" x14ac:dyDescent="0.2">
      <c r="A323" s="69" t="s">
        <v>389</v>
      </c>
      <c r="B323" s="70">
        <f>+'1 CE'!B31+'1 CE'!B33+'1 CE'!B34</f>
        <v>6</v>
      </c>
      <c r="C323" s="70">
        <f>+'1 CE'!C31+'1 CE'!C33+'1 CE'!C34</f>
        <v>12</v>
      </c>
      <c r="D323" s="70">
        <f>+'1 CE'!D31+'1 CE'!D33+'1 CE'!D34</f>
        <v>18</v>
      </c>
      <c r="E323" s="70">
        <f>+'1 CE'!E31+'1 CE'!E33+'1 CE'!E34</f>
        <v>24</v>
      </c>
      <c r="F323" s="70">
        <f>+'1 CE'!F31+'1 CE'!F33+'1 CE'!F34</f>
        <v>30</v>
      </c>
      <c r="G323" s="70">
        <f>+'1 CE'!G31+'1 CE'!G33+'1 CE'!G34</f>
        <v>36</v>
      </c>
      <c r="H323" s="4"/>
    </row>
    <row r="324" spans="1:8" hidden="1" x14ac:dyDescent="0.2">
      <c r="A324" s="69"/>
      <c r="B324" s="72"/>
      <c r="C324" s="72"/>
      <c r="D324" s="72"/>
      <c r="E324" s="72"/>
      <c r="F324" s="72"/>
      <c r="G324" s="72"/>
      <c r="H324" s="4"/>
    </row>
    <row r="325" spans="1:8" ht="17" hidden="1" thickBot="1" x14ac:dyDescent="0.25">
      <c r="A325" s="46" t="s">
        <v>264</v>
      </c>
      <c r="B325" s="74">
        <f t="shared" ref="B325:G325" si="68">+B321-B323</f>
        <v>-1</v>
      </c>
      <c r="C325" s="74">
        <f t="shared" si="68"/>
        <v>-2</v>
      </c>
      <c r="D325" s="74">
        <f t="shared" si="68"/>
        <v>-3</v>
      </c>
      <c r="E325" s="74">
        <f t="shared" si="68"/>
        <v>-4</v>
      </c>
      <c r="F325" s="74">
        <f t="shared" si="68"/>
        <v>-5</v>
      </c>
      <c r="G325" s="74">
        <f t="shared" si="68"/>
        <v>-6</v>
      </c>
      <c r="H325" s="12"/>
    </row>
    <row r="326" spans="1:8" ht="17" hidden="1" thickTop="1" x14ac:dyDescent="0.2">
      <c r="A326" s="55"/>
      <c r="B326" s="77"/>
      <c r="C326" s="77"/>
      <c r="D326" s="77"/>
      <c r="E326" s="77"/>
      <c r="F326" s="77"/>
      <c r="G326" s="77"/>
      <c r="H326" s="12"/>
    </row>
    <row r="327" spans="1:8" hidden="1" x14ac:dyDescent="0.2">
      <c r="A327" s="69" t="s">
        <v>390</v>
      </c>
      <c r="B327" s="70">
        <f>+'1 CE'!B84</f>
        <v>0</v>
      </c>
      <c r="C327" s="70">
        <f>+'1 CE'!C84</f>
        <v>0</v>
      </c>
      <c r="D327" s="70">
        <f>+'1 CE'!D84</f>
        <v>0</v>
      </c>
      <c r="E327" s="70">
        <f>+'1 CE'!E84</f>
        <v>0</v>
      </c>
      <c r="F327" s="70">
        <f>+'1 CE'!F84</f>
        <v>0</v>
      </c>
      <c r="G327" s="70">
        <f>+'1 CE'!G84</f>
        <v>0</v>
      </c>
      <c r="H327" s="4"/>
    </row>
    <row r="328" spans="1:8" hidden="1" x14ac:dyDescent="0.2">
      <c r="A328" s="69"/>
      <c r="B328" s="72"/>
      <c r="C328" s="72"/>
      <c r="D328" s="72"/>
      <c r="E328" s="72"/>
      <c r="F328" s="72"/>
      <c r="G328" s="72"/>
      <c r="H328" s="4"/>
    </row>
    <row r="329" spans="1:8" ht="17" hidden="1" thickBot="1" x14ac:dyDescent="0.25">
      <c r="A329" s="46" t="s">
        <v>314</v>
      </c>
      <c r="B329" s="74">
        <f t="shared" ref="B329:G329" si="69">+B325+B327</f>
        <v>-1</v>
      </c>
      <c r="C329" s="74">
        <f t="shared" si="69"/>
        <v>-2</v>
      </c>
      <c r="D329" s="74">
        <f t="shared" si="69"/>
        <v>-3</v>
      </c>
      <c r="E329" s="74">
        <f t="shared" si="69"/>
        <v>-4</v>
      </c>
      <c r="F329" s="74">
        <f t="shared" si="69"/>
        <v>-5</v>
      </c>
      <c r="G329" s="74">
        <f t="shared" si="69"/>
        <v>-6</v>
      </c>
      <c r="H329" s="12"/>
    </row>
    <row r="330" spans="1:8" ht="17" hidden="1" thickTop="1" x14ac:dyDescent="0.2">
      <c r="A330" s="75"/>
      <c r="B330" s="76"/>
      <c r="C330" s="76"/>
      <c r="D330" s="76"/>
      <c r="E330" s="76"/>
      <c r="F330" s="76"/>
      <c r="G330" s="76"/>
      <c r="H330" s="4"/>
    </row>
    <row r="331" spans="1:8" hidden="1" x14ac:dyDescent="0.2">
      <c r="A331" s="69" t="s">
        <v>391</v>
      </c>
      <c r="B331" s="70">
        <f>+'1 CE'!B69</f>
        <v>8</v>
      </c>
      <c r="C331" s="70">
        <f>+'1 CE'!C69</f>
        <v>16</v>
      </c>
      <c r="D331" s="70">
        <f>+'1 CE'!D69</f>
        <v>24</v>
      </c>
      <c r="E331" s="70">
        <f>+'1 CE'!E69</f>
        <v>32</v>
      </c>
      <c r="F331" s="70">
        <f>+'1 CE'!F69</f>
        <v>40</v>
      </c>
      <c r="G331" s="70">
        <f>+'1 CE'!G69</f>
        <v>48</v>
      </c>
      <c r="H331" s="4"/>
    </row>
    <row r="332" spans="1:8" hidden="1" x14ac:dyDescent="0.2">
      <c r="A332" s="69"/>
      <c r="B332" s="72"/>
      <c r="C332" s="72"/>
      <c r="D332" s="72"/>
      <c r="E332" s="72"/>
      <c r="F332" s="72"/>
      <c r="G332" s="72"/>
      <c r="H332" s="4"/>
    </row>
    <row r="333" spans="1:8" ht="17" hidden="1" thickBot="1" x14ac:dyDescent="0.25">
      <c r="A333" s="46" t="s">
        <v>265</v>
      </c>
      <c r="B333" s="74">
        <f t="shared" ref="B333:G333" si="70">+B329+B331</f>
        <v>7</v>
      </c>
      <c r="C333" s="74">
        <f t="shared" si="70"/>
        <v>14</v>
      </c>
      <c r="D333" s="74">
        <f t="shared" si="70"/>
        <v>21</v>
      </c>
      <c r="E333" s="74">
        <f t="shared" si="70"/>
        <v>28</v>
      </c>
      <c r="F333" s="74">
        <f t="shared" si="70"/>
        <v>35</v>
      </c>
      <c r="G333" s="74">
        <f t="shared" si="70"/>
        <v>42</v>
      </c>
      <c r="H333" s="12"/>
    </row>
    <row r="334" spans="1:8" ht="17" hidden="1" thickTop="1" x14ac:dyDescent="0.2">
      <c r="A334" s="75"/>
      <c r="B334" s="76"/>
      <c r="C334" s="76"/>
      <c r="D334" s="76"/>
      <c r="E334" s="76"/>
      <c r="F334" s="76"/>
      <c r="G334" s="76"/>
      <c r="H334" s="4"/>
    </row>
    <row r="335" spans="1:8" hidden="1" x14ac:dyDescent="0.2">
      <c r="A335" s="69" t="s">
        <v>392</v>
      </c>
      <c r="B335" s="70"/>
      <c r="C335" s="70"/>
      <c r="D335" s="70"/>
      <c r="E335" s="70"/>
      <c r="F335" s="70"/>
      <c r="G335" s="70"/>
      <c r="H335" s="4"/>
    </row>
    <row r="336" spans="1:8" hidden="1" x14ac:dyDescent="0.2">
      <c r="A336" s="69"/>
      <c r="B336" s="72"/>
      <c r="C336" s="72"/>
      <c r="D336" s="72"/>
      <c r="E336" s="72"/>
      <c r="F336" s="72"/>
      <c r="G336" s="72"/>
      <c r="H336" s="4"/>
    </row>
    <row r="337" spans="1:8" ht="17" hidden="1" thickBot="1" x14ac:dyDescent="0.25">
      <c r="A337" s="46" t="s">
        <v>266</v>
      </c>
      <c r="B337" s="74">
        <f t="shared" ref="B337:G337" si="71">+B333+B335</f>
        <v>7</v>
      </c>
      <c r="C337" s="74">
        <f t="shared" si="71"/>
        <v>14</v>
      </c>
      <c r="D337" s="74">
        <f t="shared" si="71"/>
        <v>21</v>
      </c>
      <c r="E337" s="74">
        <f t="shared" si="71"/>
        <v>28</v>
      </c>
      <c r="F337" s="74">
        <f t="shared" si="71"/>
        <v>35</v>
      </c>
      <c r="G337" s="74">
        <f t="shared" si="71"/>
        <v>42</v>
      </c>
      <c r="H337" s="12"/>
    </row>
    <row r="338" spans="1:8" ht="17" hidden="1" thickTop="1" x14ac:dyDescent="0.2">
      <c r="A338" s="75"/>
      <c r="B338" s="76"/>
      <c r="C338" s="76"/>
      <c r="D338" s="76"/>
      <c r="E338" s="76"/>
      <c r="F338" s="76"/>
      <c r="G338" s="76"/>
      <c r="H338" s="4"/>
    </row>
    <row r="339" spans="1:8" hidden="1" x14ac:dyDescent="0.2">
      <c r="A339" s="69" t="s">
        <v>393</v>
      </c>
      <c r="B339" s="70">
        <f>+'1 CE'!B93</f>
        <v>2</v>
      </c>
      <c r="C339" s="70">
        <f>+'1 CE'!C93</f>
        <v>4</v>
      </c>
      <c r="D339" s="70">
        <f>+'1 CE'!D93</f>
        <v>6</v>
      </c>
      <c r="E339" s="70">
        <f>+'1 CE'!E93</f>
        <v>8</v>
      </c>
      <c r="F339" s="70">
        <f>+'1 CE'!F93</f>
        <v>10</v>
      </c>
      <c r="G339" s="70">
        <f>+'1 CE'!G93</f>
        <v>12</v>
      </c>
      <c r="H339" s="4"/>
    </row>
    <row r="340" spans="1:8" hidden="1" x14ac:dyDescent="0.2">
      <c r="A340" s="69"/>
      <c r="B340" s="72"/>
      <c r="C340" s="72"/>
      <c r="D340" s="72"/>
      <c r="E340" s="72"/>
      <c r="F340" s="72"/>
      <c r="G340" s="72"/>
      <c r="H340" s="4"/>
    </row>
    <row r="341" spans="1:8" ht="17" hidden="1" thickBot="1" x14ac:dyDescent="0.25">
      <c r="A341" s="52" t="s">
        <v>267</v>
      </c>
      <c r="B341" s="74">
        <f t="shared" ref="B341:G341" si="72">+B337-B339</f>
        <v>5</v>
      </c>
      <c r="C341" s="74">
        <f t="shared" si="72"/>
        <v>10</v>
      </c>
      <c r="D341" s="74">
        <f t="shared" si="72"/>
        <v>15</v>
      </c>
      <c r="E341" s="74">
        <f t="shared" si="72"/>
        <v>20</v>
      </c>
      <c r="F341" s="74">
        <f t="shared" si="72"/>
        <v>25</v>
      </c>
      <c r="G341" s="74">
        <f t="shared" si="72"/>
        <v>30</v>
      </c>
      <c r="H341" s="12"/>
    </row>
    <row r="342" spans="1:8" ht="17" hidden="1" thickTop="1" x14ac:dyDescent="0.2">
      <c r="A342" s="80"/>
      <c r="B342" s="80"/>
      <c r="C342" s="80"/>
      <c r="D342" s="80"/>
      <c r="E342" s="80"/>
      <c r="F342" s="80"/>
      <c r="G342" s="80"/>
      <c r="H342" s="80"/>
    </row>
    <row r="343" spans="1:8" hidden="1" x14ac:dyDescent="0.2">
      <c r="A343" s="80"/>
      <c r="B343" s="80"/>
      <c r="C343" s="80"/>
      <c r="D343" s="80"/>
      <c r="E343" s="80"/>
      <c r="F343" s="80"/>
      <c r="G343" s="80"/>
      <c r="H343" s="80"/>
    </row>
    <row r="344" spans="1:8" hidden="1" x14ac:dyDescent="0.2">
      <c r="A344" s="79"/>
      <c r="B344" s="79"/>
      <c r="C344" s="79"/>
      <c r="D344" s="79"/>
      <c r="E344" s="79"/>
      <c r="F344" s="79"/>
      <c r="G344" s="79"/>
      <c r="H344" s="79" t="s">
        <v>281</v>
      </c>
    </row>
    <row r="345" spans="1:8" hidden="1" x14ac:dyDescent="0.2">
      <c r="A345" s="80"/>
      <c r="B345" s="80"/>
      <c r="C345" s="80"/>
      <c r="D345" s="80"/>
      <c r="E345" s="80"/>
      <c r="F345" s="80"/>
      <c r="G345" s="80"/>
      <c r="H345" s="80"/>
    </row>
    <row r="346" spans="1:8" hidden="1" x14ac:dyDescent="0.2">
      <c r="A346" s="98" t="s">
        <v>316</v>
      </c>
      <c r="B346" s="67"/>
      <c r="C346" s="67"/>
      <c r="D346" s="67"/>
      <c r="E346" s="67"/>
      <c r="F346" s="67"/>
      <c r="G346" s="67"/>
      <c r="H346" s="67"/>
    </row>
    <row r="347" spans="1:8" hidden="1" x14ac:dyDescent="0.2">
      <c r="B347" s="72"/>
      <c r="C347" s="72"/>
      <c r="D347" s="72"/>
      <c r="E347" s="72"/>
      <c r="F347" s="72"/>
      <c r="G347" s="72"/>
      <c r="H347" s="4"/>
    </row>
    <row r="348" spans="1:8" hidden="1" x14ac:dyDescent="0.2">
      <c r="A348" s="99" t="s">
        <v>1</v>
      </c>
      <c r="B348" s="72"/>
      <c r="C348" s="72"/>
      <c r="D348" s="72"/>
      <c r="E348" s="72"/>
      <c r="F348" s="72"/>
      <c r="G348" s="72"/>
      <c r="H348" s="4"/>
    </row>
    <row r="349" spans="1:8" hidden="1" x14ac:dyDescent="0.2">
      <c r="A349" s="14" t="s">
        <v>317</v>
      </c>
      <c r="B349" s="68">
        <f t="shared" ref="B349:G349" si="73">+SUM(B350:B353)</f>
        <v>18</v>
      </c>
      <c r="C349" s="68">
        <f t="shared" si="73"/>
        <v>36</v>
      </c>
      <c r="D349" s="68">
        <f t="shared" si="73"/>
        <v>54</v>
      </c>
      <c r="E349" s="68">
        <f t="shared" si="73"/>
        <v>72</v>
      </c>
      <c r="F349" s="68">
        <f t="shared" si="73"/>
        <v>90</v>
      </c>
      <c r="G349" s="68">
        <f t="shared" si="73"/>
        <v>108</v>
      </c>
      <c r="H349" s="12"/>
    </row>
    <row r="350" spans="1:8" hidden="1" x14ac:dyDescent="0.2">
      <c r="A350" s="100" t="s">
        <v>353</v>
      </c>
      <c r="B350" s="82">
        <f>+'1 SP'!B74</f>
        <v>2</v>
      </c>
      <c r="C350" s="82">
        <f>+'1 SP'!C74</f>
        <v>4</v>
      </c>
      <c r="D350" s="82">
        <f>+'1 SP'!D74</f>
        <v>6</v>
      </c>
      <c r="E350" s="82">
        <f>+'1 SP'!E74</f>
        <v>8</v>
      </c>
      <c r="F350" s="82">
        <f>+'1 SP'!F74</f>
        <v>10</v>
      </c>
      <c r="G350" s="82">
        <f>+'1 SP'!G74</f>
        <v>12</v>
      </c>
      <c r="H350" s="4"/>
    </row>
    <row r="351" spans="1:8" hidden="1" x14ac:dyDescent="0.2">
      <c r="A351" s="100" t="s">
        <v>354</v>
      </c>
      <c r="B351" s="82">
        <f>+'1 SP'!B94+'1 SP'!B98</f>
        <v>4</v>
      </c>
      <c r="C351" s="82">
        <f>+'1 SP'!C94+'1 SP'!C98</f>
        <v>8</v>
      </c>
      <c r="D351" s="82">
        <f>+'1 SP'!D94+'1 SP'!D98</f>
        <v>12</v>
      </c>
      <c r="E351" s="82">
        <f>+'1 SP'!E94+'1 SP'!E98</f>
        <v>16</v>
      </c>
      <c r="F351" s="82">
        <f>+'1 SP'!F94+'1 SP'!F98</f>
        <v>20</v>
      </c>
      <c r="G351" s="82">
        <f>+'1 SP'!G94+'1 SP'!G98</f>
        <v>24</v>
      </c>
      <c r="H351" s="4"/>
    </row>
    <row r="352" spans="1:8" hidden="1" x14ac:dyDescent="0.2">
      <c r="A352" s="100" t="s">
        <v>355</v>
      </c>
      <c r="B352" s="82">
        <f>+'1 SP'!B124</f>
        <v>2</v>
      </c>
      <c r="C352" s="82">
        <f>+'1 SP'!C124</f>
        <v>4</v>
      </c>
      <c r="D352" s="82">
        <f>+'1 SP'!D124</f>
        <v>6</v>
      </c>
      <c r="E352" s="82">
        <f>+'1 SP'!E124</f>
        <v>8</v>
      </c>
      <c r="F352" s="82">
        <f>+'1 SP'!F124</f>
        <v>10</v>
      </c>
      <c r="G352" s="82">
        <f>+'1 SP'!G124</f>
        <v>12</v>
      </c>
      <c r="H352" s="4"/>
    </row>
    <row r="353" spans="1:8" hidden="1" x14ac:dyDescent="0.2">
      <c r="A353" s="100" t="s">
        <v>356</v>
      </c>
      <c r="B353" s="82">
        <f>+'1 SP'!B78+'1 SP'!B82+'1 SP'!B86+'1 SP'!B90+'1 SP'!B102</f>
        <v>10</v>
      </c>
      <c r="C353" s="82">
        <f>+'1 SP'!C78+'1 SP'!C82+'1 SP'!C86+'1 SP'!C90+'1 SP'!C102</f>
        <v>20</v>
      </c>
      <c r="D353" s="82">
        <f>+'1 SP'!D78+'1 SP'!D82+'1 SP'!D86+'1 SP'!D90+'1 SP'!D102</f>
        <v>30</v>
      </c>
      <c r="E353" s="82">
        <f>+'1 SP'!E78+'1 SP'!E82+'1 SP'!E86+'1 SP'!E90+'1 SP'!E102</f>
        <v>40</v>
      </c>
      <c r="F353" s="82">
        <f>+'1 SP'!F78+'1 SP'!F82+'1 SP'!F86+'1 SP'!F90+'1 SP'!F102</f>
        <v>50</v>
      </c>
      <c r="G353" s="82">
        <f>+'1 SP'!G78+'1 SP'!G82+'1 SP'!G86+'1 SP'!G90+'1 SP'!G102</f>
        <v>60</v>
      </c>
      <c r="H353" s="4"/>
    </row>
    <row r="354" spans="1:8" hidden="1" x14ac:dyDescent="0.2">
      <c r="A354" s="101"/>
      <c r="B354" s="72"/>
      <c r="C354" s="72"/>
      <c r="D354" s="72"/>
      <c r="E354" s="72"/>
      <c r="F354" s="72"/>
      <c r="G354" s="72"/>
      <c r="H354" s="4"/>
    </row>
    <row r="355" spans="1:8" hidden="1" x14ac:dyDescent="0.2">
      <c r="A355" s="14" t="s">
        <v>318</v>
      </c>
      <c r="B355" s="68">
        <f t="shared" ref="B355:G355" si="74">+SUM(B356:B357)</f>
        <v>5</v>
      </c>
      <c r="C355" s="68">
        <f t="shared" si="74"/>
        <v>10</v>
      </c>
      <c r="D355" s="68">
        <f t="shared" si="74"/>
        <v>15</v>
      </c>
      <c r="E355" s="68">
        <f t="shared" si="74"/>
        <v>20</v>
      </c>
      <c r="F355" s="68">
        <f t="shared" si="74"/>
        <v>25</v>
      </c>
      <c r="G355" s="68">
        <f t="shared" si="74"/>
        <v>30</v>
      </c>
      <c r="H355" s="12"/>
    </row>
    <row r="356" spans="1:8" hidden="1" x14ac:dyDescent="0.2">
      <c r="A356" s="100" t="s">
        <v>351</v>
      </c>
      <c r="B356" s="82">
        <f>+'1 SP'!B66+'1 SP'!B67+'1 SP'!B68</f>
        <v>3</v>
      </c>
      <c r="C356" s="82">
        <f>+'1 SP'!C66+'1 SP'!C67+'1 SP'!C68</f>
        <v>6</v>
      </c>
      <c r="D356" s="82">
        <f>+'1 SP'!D66+'1 SP'!D67+'1 SP'!D68</f>
        <v>9</v>
      </c>
      <c r="E356" s="82">
        <f>+'1 SP'!E66+'1 SP'!E67+'1 SP'!E68</f>
        <v>12</v>
      </c>
      <c r="F356" s="82">
        <f>+'1 SP'!F66+'1 SP'!F67+'1 SP'!F68</f>
        <v>15</v>
      </c>
      <c r="G356" s="82">
        <f>+'1 SP'!G66+'1 SP'!G67+'1 SP'!G68</f>
        <v>18</v>
      </c>
      <c r="H356" s="4"/>
    </row>
    <row r="357" spans="1:8" hidden="1" x14ac:dyDescent="0.2">
      <c r="A357" s="100" t="s">
        <v>352</v>
      </c>
      <c r="B357" s="82">
        <f>+'1 SP'!B64+'1 SP'!B65</f>
        <v>2</v>
      </c>
      <c r="C357" s="82">
        <f>+'1 SP'!C64+'1 SP'!C65</f>
        <v>4</v>
      </c>
      <c r="D357" s="82">
        <f>+'1 SP'!D64+'1 SP'!D65</f>
        <v>6</v>
      </c>
      <c r="E357" s="82">
        <f>+'1 SP'!E64+'1 SP'!E65</f>
        <v>8</v>
      </c>
      <c r="F357" s="82">
        <f>+'1 SP'!F64+'1 SP'!F65</f>
        <v>10</v>
      </c>
      <c r="G357" s="82">
        <f>+'1 SP'!G64+'1 SP'!G65</f>
        <v>12</v>
      </c>
      <c r="H357" s="4"/>
    </row>
    <row r="358" spans="1:8" hidden="1" x14ac:dyDescent="0.2">
      <c r="A358" s="102"/>
      <c r="B358" s="72"/>
      <c r="C358" s="72"/>
      <c r="D358" s="72"/>
      <c r="E358" s="72"/>
      <c r="F358" s="72"/>
      <c r="G358" s="72"/>
      <c r="H358" s="4"/>
    </row>
    <row r="359" spans="1:8" hidden="1" x14ac:dyDescent="0.2">
      <c r="A359" s="14" t="s">
        <v>320</v>
      </c>
      <c r="B359" s="68">
        <f t="shared" ref="B359:G359" si="75">+SUM(B360:B363)</f>
        <v>5</v>
      </c>
      <c r="C359" s="68">
        <f t="shared" si="75"/>
        <v>10</v>
      </c>
      <c r="D359" s="68">
        <f t="shared" si="75"/>
        <v>15</v>
      </c>
      <c r="E359" s="68">
        <f t="shared" si="75"/>
        <v>20</v>
      </c>
      <c r="F359" s="68">
        <f t="shared" si="75"/>
        <v>25</v>
      </c>
      <c r="G359" s="68">
        <f t="shared" si="75"/>
        <v>30</v>
      </c>
      <c r="H359" s="12"/>
    </row>
    <row r="360" spans="1:8" hidden="1" x14ac:dyDescent="0.2">
      <c r="A360" s="100" t="s">
        <v>357</v>
      </c>
      <c r="B360" s="82">
        <f>+'1 SP'!B21</f>
        <v>1</v>
      </c>
      <c r="C360" s="82">
        <f>+'1 SP'!C21</f>
        <v>2</v>
      </c>
      <c r="D360" s="82">
        <f>+'1 SP'!D21</f>
        <v>3</v>
      </c>
      <c r="E360" s="82">
        <f>+'1 SP'!E21</f>
        <v>4</v>
      </c>
      <c r="F360" s="82">
        <f>+'1 SP'!F21</f>
        <v>5</v>
      </c>
      <c r="G360" s="82">
        <f>+'1 SP'!G21</f>
        <v>6</v>
      </c>
      <c r="H360" s="4"/>
    </row>
    <row r="361" spans="1:8" hidden="1" x14ac:dyDescent="0.2">
      <c r="A361" s="100" t="s">
        <v>348</v>
      </c>
      <c r="B361" s="82">
        <f>+'1 SP'!B22</f>
        <v>1</v>
      </c>
      <c r="C361" s="82">
        <f>+'1 SP'!C22</f>
        <v>2</v>
      </c>
      <c r="D361" s="82">
        <f>+'1 SP'!D22</f>
        <v>3</v>
      </c>
      <c r="E361" s="82">
        <f>+'1 SP'!E22</f>
        <v>4</v>
      </c>
      <c r="F361" s="82">
        <f>+'1 SP'!F22</f>
        <v>5</v>
      </c>
      <c r="G361" s="82">
        <f>+'1 SP'!G22</f>
        <v>6</v>
      </c>
      <c r="H361" s="4"/>
    </row>
    <row r="362" spans="1:8" hidden="1" x14ac:dyDescent="0.2">
      <c r="A362" s="100" t="s">
        <v>349</v>
      </c>
      <c r="B362" s="82">
        <f>+'1 SP'!B23</f>
        <v>1</v>
      </c>
      <c r="C362" s="82">
        <f>+'1 SP'!C23</f>
        <v>2</v>
      </c>
      <c r="D362" s="82">
        <f>+'1 SP'!D23</f>
        <v>3</v>
      </c>
      <c r="E362" s="82">
        <f>+'1 SP'!E23</f>
        <v>4</v>
      </c>
      <c r="F362" s="82">
        <f>+'1 SP'!F23</f>
        <v>5</v>
      </c>
      <c r="G362" s="82">
        <f>+'1 SP'!G23</f>
        <v>6</v>
      </c>
      <c r="H362" s="4"/>
    </row>
    <row r="363" spans="1:8" hidden="1" x14ac:dyDescent="0.2">
      <c r="A363" s="100" t="s">
        <v>350</v>
      </c>
      <c r="B363" s="82">
        <f>+'1 SP'!B24+'1 SP'!B25</f>
        <v>2</v>
      </c>
      <c r="C363" s="82">
        <f>+'1 SP'!C24+'1 SP'!C25</f>
        <v>4</v>
      </c>
      <c r="D363" s="82">
        <f>+'1 SP'!D24+'1 SP'!D25</f>
        <v>6</v>
      </c>
      <c r="E363" s="82">
        <f>+'1 SP'!E24+'1 SP'!E25</f>
        <v>8</v>
      </c>
      <c r="F363" s="82">
        <f>+'1 SP'!F24+'1 SP'!F25</f>
        <v>10</v>
      </c>
      <c r="G363" s="82">
        <f>+'1 SP'!G24+'1 SP'!G25</f>
        <v>12</v>
      </c>
      <c r="H363" s="4"/>
    </row>
    <row r="364" spans="1:8" hidden="1" x14ac:dyDescent="0.2">
      <c r="A364" s="102"/>
      <c r="B364" s="72"/>
      <c r="C364" s="72"/>
      <c r="D364" s="72"/>
      <c r="E364" s="72"/>
      <c r="F364" s="72"/>
      <c r="G364" s="72"/>
      <c r="H364" s="4"/>
    </row>
    <row r="365" spans="1:8" hidden="1" x14ac:dyDescent="0.2">
      <c r="A365" s="14" t="s">
        <v>319</v>
      </c>
      <c r="B365" s="68">
        <f t="shared" ref="B365:G365" si="76">+SUM(B366:B368)</f>
        <v>7</v>
      </c>
      <c r="C365" s="68">
        <f t="shared" si="76"/>
        <v>14</v>
      </c>
      <c r="D365" s="68">
        <f t="shared" si="76"/>
        <v>21</v>
      </c>
      <c r="E365" s="68">
        <f t="shared" si="76"/>
        <v>28</v>
      </c>
      <c r="F365" s="68">
        <f t="shared" si="76"/>
        <v>35</v>
      </c>
      <c r="G365" s="68">
        <f t="shared" si="76"/>
        <v>42</v>
      </c>
      <c r="H365" s="12"/>
    </row>
    <row r="366" spans="1:8" hidden="1" x14ac:dyDescent="0.2">
      <c r="A366" s="100" t="s">
        <v>345</v>
      </c>
      <c r="B366" s="82">
        <f>+'1 SP'!B12</f>
        <v>1</v>
      </c>
      <c r="C366" s="82">
        <f>+'1 SP'!C12</f>
        <v>2</v>
      </c>
      <c r="D366" s="82">
        <f>+'1 SP'!D12</f>
        <v>3</v>
      </c>
      <c r="E366" s="82">
        <f>+'1 SP'!E12</f>
        <v>4</v>
      </c>
      <c r="F366" s="82">
        <f>+'1 SP'!F12</f>
        <v>5</v>
      </c>
      <c r="G366" s="82">
        <f>+'1 SP'!G12</f>
        <v>6</v>
      </c>
      <c r="H366" s="4"/>
    </row>
    <row r="367" spans="1:8" hidden="1" x14ac:dyDescent="0.2">
      <c r="A367" s="100" t="s">
        <v>346</v>
      </c>
      <c r="B367" s="82">
        <f>+'1 SP'!B13</f>
        <v>1</v>
      </c>
      <c r="C367" s="82">
        <f>+'1 SP'!C13</f>
        <v>2</v>
      </c>
      <c r="D367" s="82">
        <f>+'1 SP'!D13</f>
        <v>3</v>
      </c>
      <c r="E367" s="82">
        <f>+'1 SP'!E13</f>
        <v>4</v>
      </c>
      <c r="F367" s="82">
        <f>+'1 SP'!F13</f>
        <v>5</v>
      </c>
      <c r="G367" s="82">
        <f>+'1 SP'!G13</f>
        <v>6</v>
      </c>
      <c r="H367" s="4"/>
    </row>
    <row r="368" spans="1:8" hidden="1" x14ac:dyDescent="0.2">
      <c r="A368" s="100" t="s">
        <v>347</v>
      </c>
      <c r="B368" s="82">
        <f>+'1 SP'!B14+'1 SP'!B15+'1 SP'!B16+'1 SP'!B17+'1 SP'!B18</f>
        <v>5</v>
      </c>
      <c r="C368" s="82">
        <f>+'1 SP'!C14+'1 SP'!C15+'1 SP'!C16+'1 SP'!C17+'1 SP'!C18</f>
        <v>10</v>
      </c>
      <c r="D368" s="82">
        <f>+'1 SP'!D14+'1 SP'!D15+'1 SP'!D16+'1 SP'!D17+'1 SP'!D18</f>
        <v>15</v>
      </c>
      <c r="E368" s="82">
        <f>+'1 SP'!E14+'1 SP'!E15+'1 SP'!E16+'1 SP'!E17+'1 SP'!E18</f>
        <v>20</v>
      </c>
      <c r="F368" s="82">
        <f>+'1 SP'!F14+'1 SP'!F15+'1 SP'!F16+'1 SP'!F17+'1 SP'!F18</f>
        <v>25</v>
      </c>
      <c r="G368" s="82">
        <f>+'1 SP'!G14+'1 SP'!G15+'1 SP'!G16+'1 SP'!G17+'1 SP'!G18</f>
        <v>30</v>
      </c>
      <c r="H368" s="4"/>
    </row>
    <row r="369" spans="1:8" hidden="1" x14ac:dyDescent="0.2">
      <c r="A369" s="101"/>
      <c r="B369" s="72"/>
      <c r="C369" s="72"/>
      <c r="D369" s="72"/>
      <c r="E369" s="72"/>
      <c r="F369" s="72"/>
      <c r="G369" s="72"/>
      <c r="H369" s="4"/>
    </row>
    <row r="370" spans="1:8" hidden="1" x14ac:dyDescent="0.2">
      <c r="A370" s="14" t="s">
        <v>323</v>
      </c>
      <c r="B370" s="85">
        <f>+'1 SP'!B59+'1 SP'!B8</f>
        <v>19</v>
      </c>
      <c r="C370" s="85">
        <f>+'1 SP'!C59+'1 SP'!C8</f>
        <v>38</v>
      </c>
      <c r="D370" s="85">
        <f>+'1 SP'!D59+'1 SP'!D8</f>
        <v>57</v>
      </c>
      <c r="E370" s="85">
        <f>+'1 SP'!E59+'1 SP'!E8</f>
        <v>76</v>
      </c>
      <c r="F370" s="85">
        <f>+'1 SP'!F59+'1 SP'!F8</f>
        <v>95</v>
      </c>
      <c r="G370" s="85">
        <f>+'1 SP'!G59+'1 SP'!G8</f>
        <v>114</v>
      </c>
      <c r="H370" s="12"/>
    </row>
    <row r="371" spans="1:8" hidden="1" x14ac:dyDescent="0.2">
      <c r="A371" s="80"/>
      <c r="B371" s="80"/>
      <c r="C371" s="80"/>
      <c r="D371" s="80"/>
      <c r="E371" s="80"/>
      <c r="F371" s="80"/>
      <c r="G371" s="80"/>
      <c r="H371" s="80"/>
    </row>
    <row r="372" spans="1:8" hidden="1" x14ac:dyDescent="0.2">
      <c r="A372" s="14" t="s">
        <v>322</v>
      </c>
      <c r="B372" s="85">
        <f>+'1 SP'!B117+'1 SP'!B112</f>
        <v>13</v>
      </c>
      <c r="C372" s="85">
        <f>+'1 SP'!C117+'1 SP'!C112</f>
        <v>31</v>
      </c>
      <c r="D372" s="85">
        <f>+'1 SP'!D117+'1 SP'!D112</f>
        <v>54</v>
      </c>
      <c r="E372" s="85">
        <f>+'1 SP'!E117+'1 SP'!E112</f>
        <v>82</v>
      </c>
      <c r="F372" s="85">
        <f>+'1 SP'!F117+'1 SP'!F112</f>
        <v>115</v>
      </c>
      <c r="G372" s="85">
        <f>+'1 SP'!G117+'1 SP'!G112</f>
        <v>153</v>
      </c>
      <c r="H372" s="12"/>
    </row>
    <row r="373" spans="1:8" hidden="1" x14ac:dyDescent="0.2">
      <c r="A373" s="101"/>
      <c r="B373" s="72"/>
      <c r="C373" s="72"/>
      <c r="D373" s="72"/>
      <c r="E373" s="72"/>
      <c r="F373" s="72"/>
      <c r="G373" s="72"/>
      <c r="H373" s="4"/>
    </row>
    <row r="374" spans="1:8" ht="17" hidden="1" thickBot="1" x14ac:dyDescent="0.25">
      <c r="A374" s="30" t="s">
        <v>268</v>
      </c>
      <c r="B374" s="86">
        <f t="shared" ref="B374:G374" si="77">+B365+B359+B355+B349+B372+B370</f>
        <v>67</v>
      </c>
      <c r="C374" s="86">
        <f t="shared" si="77"/>
        <v>139</v>
      </c>
      <c r="D374" s="86">
        <f t="shared" si="77"/>
        <v>216</v>
      </c>
      <c r="E374" s="86">
        <f t="shared" si="77"/>
        <v>298</v>
      </c>
      <c r="F374" s="86">
        <f t="shared" si="77"/>
        <v>385</v>
      </c>
      <c r="G374" s="86">
        <f t="shared" si="77"/>
        <v>477</v>
      </c>
      <c r="H374" s="31"/>
    </row>
    <row r="375" spans="1:8" ht="17" hidden="1" thickTop="1" x14ac:dyDescent="0.2">
      <c r="A375" s="101"/>
      <c r="B375" s="72"/>
      <c r="C375" s="72"/>
      <c r="D375" s="72"/>
      <c r="E375" s="72"/>
      <c r="F375" s="72"/>
      <c r="G375" s="72"/>
      <c r="H375" s="4"/>
    </row>
    <row r="376" spans="1:8" hidden="1" x14ac:dyDescent="0.2">
      <c r="A376" s="101"/>
      <c r="B376" s="72"/>
      <c r="C376" s="72"/>
      <c r="D376" s="72"/>
      <c r="E376" s="72"/>
      <c r="F376" s="72"/>
      <c r="G376" s="72"/>
      <c r="H376" s="4"/>
    </row>
    <row r="377" spans="1:8" hidden="1" x14ac:dyDescent="0.2">
      <c r="A377" s="101"/>
      <c r="B377" s="72"/>
      <c r="C377" s="72"/>
      <c r="D377" s="72"/>
      <c r="E377" s="72"/>
      <c r="F377" s="72"/>
      <c r="G377" s="72"/>
      <c r="H377" s="4"/>
    </row>
    <row r="378" spans="1:8" hidden="1" x14ac:dyDescent="0.2">
      <c r="A378" s="99" t="s">
        <v>72</v>
      </c>
      <c r="B378" s="72"/>
      <c r="C378" s="72"/>
      <c r="D378" s="72"/>
      <c r="E378" s="72"/>
      <c r="F378" s="72"/>
      <c r="G378" s="72"/>
      <c r="H378" s="4"/>
    </row>
    <row r="379" spans="1:8" hidden="1" x14ac:dyDescent="0.2">
      <c r="A379" s="101"/>
      <c r="B379" s="72"/>
      <c r="C379" s="72"/>
      <c r="D379" s="72"/>
      <c r="E379" s="72"/>
      <c r="F379" s="72"/>
      <c r="G379" s="72"/>
      <c r="H379" s="4"/>
    </row>
    <row r="380" spans="1:8" hidden="1" x14ac:dyDescent="0.2">
      <c r="A380" s="43" t="s">
        <v>321</v>
      </c>
      <c r="B380" s="68">
        <f t="shared" ref="B380:G380" si="78">+SUM(B381:B388)</f>
        <v>27</v>
      </c>
      <c r="C380" s="68">
        <f t="shared" si="78"/>
        <v>54</v>
      </c>
      <c r="D380" s="68">
        <f t="shared" si="78"/>
        <v>81</v>
      </c>
      <c r="E380" s="68">
        <f t="shared" si="78"/>
        <v>108</v>
      </c>
      <c r="F380" s="68">
        <f t="shared" si="78"/>
        <v>135</v>
      </c>
      <c r="G380" s="68">
        <f t="shared" si="78"/>
        <v>162</v>
      </c>
      <c r="H380" s="12"/>
    </row>
    <row r="381" spans="1:8" hidden="1" x14ac:dyDescent="0.2">
      <c r="A381" s="100" t="s">
        <v>335</v>
      </c>
      <c r="B381" s="82">
        <f>+'1 SP'!B205</f>
        <v>2</v>
      </c>
      <c r="C381" s="82">
        <f>+'1 SP'!C205</f>
        <v>4</v>
      </c>
      <c r="D381" s="82">
        <f>+'1 SP'!D205</f>
        <v>6</v>
      </c>
      <c r="E381" s="82">
        <f>+'1 SP'!E205</f>
        <v>8</v>
      </c>
      <c r="F381" s="82">
        <f>+'1 SP'!F205</f>
        <v>10</v>
      </c>
      <c r="G381" s="82">
        <f>+'1 SP'!G205</f>
        <v>12</v>
      </c>
      <c r="H381" s="4"/>
    </row>
    <row r="382" spans="1:8" hidden="1" x14ac:dyDescent="0.2">
      <c r="A382" s="100" t="s">
        <v>336</v>
      </c>
      <c r="B382" s="82">
        <f>+'1 SP'!B233</f>
        <v>2</v>
      </c>
      <c r="C382" s="82">
        <f>+'1 SP'!C233</f>
        <v>4</v>
      </c>
      <c r="D382" s="82">
        <f>+'1 SP'!D233</f>
        <v>6</v>
      </c>
      <c r="E382" s="82">
        <f>+'1 SP'!E233</f>
        <v>8</v>
      </c>
      <c r="F382" s="82">
        <f>+'1 SP'!F233</f>
        <v>10</v>
      </c>
      <c r="G382" s="82">
        <f>+'1 SP'!G233</f>
        <v>12</v>
      </c>
      <c r="H382" s="4"/>
    </row>
    <row r="383" spans="1:8" hidden="1" x14ac:dyDescent="0.2">
      <c r="A383" s="100" t="s">
        <v>337</v>
      </c>
      <c r="B383" s="82">
        <f>+'1 SP'!B229</f>
        <v>2</v>
      </c>
      <c r="C383" s="82">
        <f>+'1 SP'!C229</f>
        <v>4</v>
      </c>
      <c r="D383" s="82">
        <f>+'1 SP'!D229</f>
        <v>6</v>
      </c>
      <c r="E383" s="82">
        <f>+'1 SP'!E229</f>
        <v>8</v>
      </c>
      <c r="F383" s="82">
        <f>+'1 SP'!F229</f>
        <v>10</v>
      </c>
      <c r="G383" s="82">
        <f>+'1 SP'!G229</f>
        <v>12</v>
      </c>
      <c r="H383" s="4"/>
    </row>
    <row r="384" spans="1:8" hidden="1" x14ac:dyDescent="0.2">
      <c r="A384" s="100" t="s">
        <v>338</v>
      </c>
      <c r="B384" s="82">
        <f>+'1 SP'!B175</f>
        <v>1</v>
      </c>
      <c r="C384" s="82">
        <f>+'1 SP'!C175</f>
        <v>2</v>
      </c>
      <c r="D384" s="82">
        <f>+'1 SP'!D175</f>
        <v>3</v>
      </c>
      <c r="E384" s="82">
        <f>+'1 SP'!E175</f>
        <v>4</v>
      </c>
      <c r="F384" s="82">
        <f>+'1 SP'!F175</f>
        <v>5</v>
      </c>
      <c r="G384" s="82">
        <f>+'1 SP'!G175</f>
        <v>6</v>
      </c>
      <c r="H384" s="4"/>
    </row>
    <row r="385" spans="1:8" hidden="1" x14ac:dyDescent="0.2">
      <c r="A385" s="100" t="s">
        <v>358</v>
      </c>
      <c r="B385" s="82">
        <f>+'1 SP'!B172</f>
        <v>4</v>
      </c>
      <c r="C385" s="82">
        <f>+'1 SP'!C172</f>
        <v>8</v>
      </c>
      <c r="D385" s="82">
        <f>+'1 SP'!D172</f>
        <v>12</v>
      </c>
      <c r="E385" s="82">
        <f>+'1 SP'!E172</f>
        <v>16</v>
      </c>
      <c r="F385" s="82">
        <f>+'1 SP'!F172</f>
        <v>20</v>
      </c>
      <c r="G385" s="82">
        <f>+'1 SP'!G172</f>
        <v>24</v>
      </c>
      <c r="H385" s="4"/>
    </row>
    <row r="386" spans="1:8" hidden="1" x14ac:dyDescent="0.2">
      <c r="A386" s="100" t="s">
        <v>339</v>
      </c>
      <c r="B386" s="82">
        <f>'1 SP'!B201+'1 SP'!B209+'1 SP'!B237</f>
        <v>6</v>
      </c>
      <c r="C386" s="82">
        <f>'1 SP'!C201+'1 SP'!C209+'1 SP'!C237</f>
        <v>12</v>
      </c>
      <c r="D386" s="82">
        <f>'1 SP'!D201+'1 SP'!D209+'1 SP'!D237</f>
        <v>18</v>
      </c>
      <c r="E386" s="82">
        <f>'1 SP'!E201+'1 SP'!E209+'1 SP'!E237</f>
        <v>24</v>
      </c>
      <c r="F386" s="82">
        <f>'1 SP'!F201+'1 SP'!F209+'1 SP'!F237</f>
        <v>30</v>
      </c>
      <c r="G386" s="82">
        <f>'1 SP'!G201+'1 SP'!G209+'1 SP'!G237</f>
        <v>36</v>
      </c>
      <c r="H386" s="4"/>
    </row>
    <row r="387" spans="1:8" hidden="1" x14ac:dyDescent="0.2">
      <c r="A387" s="100" t="s">
        <v>330</v>
      </c>
      <c r="B387" s="82">
        <f>+'1 SP'!B217+'1 SP'!B213+'1 SP'!B221+'1 SP'!B225</f>
        <v>8</v>
      </c>
      <c r="C387" s="82">
        <f>+'1 SP'!C217+'1 SP'!C213+'1 SP'!C221+'1 SP'!C225</f>
        <v>16</v>
      </c>
      <c r="D387" s="82">
        <f>+'1 SP'!D217+'1 SP'!D213+'1 SP'!D221+'1 SP'!D225</f>
        <v>24</v>
      </c>
      <c r="E387" s="82">
        <f>+'1 SP'!E217+'1 SP'!E213+'1 SP'!E221+'1 SP'!E225</f>
        <v>32</v>
      </c>
      <c r="F387" s="82">
        <f>+'1 SP'!F217+'1 SP'!F213+'1 SP'!F221+'1 SP'!F225</f>
        <v>40</v>
      </c>
      <c r="G387" s="82">
        <f>+'1 SP'!G217+'1 SP'!G213+'1 SP'!G221+'1 SP'!G225</f>
        <v>48</v>
      </c>
      <c r="H387" s="4"/>
    </row>
    <row r="388" spans="1:8" hidden="1" x14ac:dyDescent="0.2">
      <c r="A388" s="100" t="s">
        <v>340</v>
      </c>
      <c r="B388" s="82">
        <f>+'1 SP'!B243</f>
        <v>2</v>
      </c>
      <c r="C388" s="82">
        <f>+'1 SP'!C243</f>
        <v>4</v>
      </c>
      <c r="D388" s="82">
        <f>+'1 SP'!D243</f>
        <v>6</v>
      </c>
      <c r="E388" s="82">
        <f>+'1 SP'!E243</f>
        <v>8</v>
      </c>
      <c r="F388" s="82">
        <f>+'1 SP'!F243</f>
        <v>10</v>
      </c>
      <c r="G388" s="82">
        <f>+'1 SP'!G243</f>
        <v>12</v>
      </c>
      <c r="H388" s="4"/>
    </row>
    <row r="389" spans="1:8" hidden="1" x14ac:dyDescent="0.2">
      <c r="A389" s="101"/>
      <c r="B389" s="72"/>
      <c r="C389" s="72"/>
      <c r="D389" s="72"/>
      <c r="E389" s="72"/>
      <c r="F389" s="72"/>
      <c r="G389" s="72"/>
      <c r="H389" s="4"/>
    </row>
    <row r="390" spans="1:8" hidden="1" x14ac:dyDescent="0.2">
      <c r="A390" s="14" t="s">
        <v>399</v>
      </c>
      <c r="B390" s="68">
        <f t="shared" ref="B390:G390" si="79">+B391</f>
        <v>1</v>
      </c>
      <c r="C390" s="68">
        <f t="shared" si="79"/>
        <v>2</v>
      </c>
      <c r="D390" s="68">
        <f t="shared" si="79"/>
        <v>3</v>
      </c>
      <c r="E390" s="68">
        <f t="shared" si="79"/>
        <v>4</v>
      </c>
      <c r="F390" s="68">
        <f t="shared" si="79"/>
        <v>5</v>
      </c>
      <c r="G390" s="68">
        <f t="shared" si="79"/>
        <v>6</v>
      </c>
      <c r="H390" s="12"/>
    </row>
    <row r="391" spans="1:8" hidden="1" x14ac:dyDescent="0.2">
      <c r="A391" s="100" t="s">
        <v>331</v>
      </c>
      <c r="B391" s="82">
        <f>+'1 SP'!B191</f>
        <v>1</v>
      </c>
      <c r="C391" s="82">
        <f>+'1 SP'!C191</f>
        <v>2</v>
      </c>
      <c r="D391" s="82">
        <f>+'1 SP'!D191</f>
        <v>3</v>
      </c>
      <c r="E391" s="82">
        <f>+'1 SP'!E191</f>
        <v>4</v>
      </c>
      <c r="F391" s="82">
        <f>+'1 SP'!F191</f>
        <v>5</v>
      </c>
      <c r="G391" s="82">
        <f>+'1 SP'!G191</f>
        <v>6</v>
      </c>
      <c r="H391" s="4"/>
    </row>
    <row r="392" spans="1:8" hidden="1" x14ac:dyDescent="0.2">
      <c r="A392" s="102"/>
      <c r="B392" s="72"/>
      <c r="C392" s="72"/>
      <c r="D392" s="72"/>
      <c r="E392" s="72"/>
      <c r="F392" s="72"/>
      <c r="G392" s="72"/>
      <c r="H392" s="4"/>
    </row>
    <row r="393" spans="1:8" hidden="1" x14ac:dyDescent="0.2">
      <c r="A393" s="14" t="s">
        <v>398</v>
      </c>
      <c r="B393" s="68">
        <f t="shared" ref="B393:G393" si="80">+SUM(B394:B395)</f>
        <v>5</v>
      </c>
      <c r="C393" s="68">
        <f t="shared" si="80"/>
        <v>10</v>
      </c>
      <c r="D393" s="68">
        <f t="shared" si="80"/>
        <v>15</v>
      </c>
      <c r="E393" s="68">
        <f t="shared" si="80"/>
        <v>20</v>
      </c>
      <c r="F393" s="68">
        <f t="shared" si="80"/>
        <v>25</v>
      </c>
      <c r="G393" s="68">
        <f t="shared" si="80"/>
        <v>30</v>
      </c>
      <c r="H393" s="12"/>
    </row>
    <row r="394" spans="1:8" hidden="1" x14ac:dyDescent="0.2">
      <c r="A394" s="100" t="s">
        <v>332</v>
      </c>
      <c r="B394" s="82">
        <f>+'1 SP'!B192</f>
        <v>1</v>
      </c>
      <c r="C394" s="82">
        <f>+'1 SP'!C192</f>
        <v>2</v>
      </c>
      <c r="D394" s="82">
        <f>+'1 SP'!D192</f>
        <v>3</v>
      </c>
      <c r="E394" s="82">
        <f>+'1 SP'!E192</f>
        <v>4</v>
      </c>
      <c r="F394" s="82">
        <f>+'1 SP'!F192</f>
        <v>5</v>
      </c>
      <c r="G394" s="82">
        <f>+'1 SP'!G192</f>
        <v>6</v>
      </c>
      <c r="H394" s="4"/>
    </row>
    <row r="395" spans="1:8" hidden="1" x14ac:dyDescent="0.2">
      <c r="A395" s="100" t="s">
        <v>334</v>
      </c>
      <c r="B395" s="82">
        <f>+'1 SP'!B181+'1 SP'!B185</f>
        <v>4</v>
      </c>
      <c r="C395" s="82">
        <f>+'1 SP'!C181+'1 SP'!C185</f>
        <v>8</v>
      </c>
      <c r="D395" s="82">
        <f>+'1 SP'!D181+'1 SP'!D185</f>
        <v>12</v>
      </c>
      <c r="E395" s="82">
        <f>+'1 SP'!E181+'1 SP'!E185</f>
        <v>16</v>
      </c>
      <c r="F395" s="82">
        <f>+'1 SP'!F181+'1 SP'!F185</f>
        <v>20</v>
      </c>
      <c r="G395" s="82">
        <f>+'1 SP'!G181+'1 SP'!G185</f>
        <v>24</v>
      </c>
      <c r="H395" s="4"/>
    </row>
    <row r="396" spans="1:8" hidden="1" x14ac:dyDescent="0.2">
      <c r="A396" s="102"/>
      <c r="B396" s="72"/>
      <c r="C396" s="72"/>
      <c r="D396" s="72"/>
      <c r="E396" s="72"/>
      <c r="F396" s="72"/>
      <c r="G396" s="72"/>
      <c r="H396" s="4"/>
    </row>
    <row r="397" spans="1:8" hidden="1" x14ac:dyDescent="0.2">
      <c r="A397" s="14" t="s">
        <v>397</v>
      </c>
      <c r="B397" s="68">
        <f t="shared" ref="B397:G397" si="81">+SUM(B398:B398)</f>
        <v>4</v>
      </c>
      <c r="C397" s="68">
        <f t="shared" si="81"/>
        <v>8</v>
      </c>
      <c r="D397" s="68">
        <f t="shared" si="81"/>
        <v>12</v>
      </c>
      <c r="E397" s="68">
        <f t="shared" si="81"/>
        <v>16</v>
      </c>
      <c r="F397" s="68">
        <f t="shared" si="81"/>
        <v>20</v>
      </c>
      <c r="G397" s="68">
        <f t="shared" si="81"/>
        <v>24</v>
      </c>
      <c r="H397" s="12"/>
    </row>
    <row r="398" spans="1:8" hidden="1" x14ac:dyDescent="0.2">
      <c r="A398" s="100" t="s">
        <v>324</v>
      </c>
      <c r="B398" s="82">
        <f>+'1 SP'!B189+'1 SP'!B197</f>
        <v>4</v>
      </c>
      <c r="C398" s="82">
        <f>+'1 SP'!C189+'1 SP'!C197</f>
        <v>8</v>
      </c>
      <c r="D398" s="82">
        <f>+'1 SP'!D189+'1 SP'!D197</f>
        <v>12</v>
      </c>
      <c r="E398" s="82">
        <f>+'1 SP'!E189+'1 SP'!E197</f>
        <v>16</v>
      </c>
      <c r="F398" s="82">
        <f>+'1 SP'!F189+'1 SP'!F197</f>
        <v>20</v>
      </c>
      <c r="G398" s="82">
        <f>+'1 SP'!G189+'1 SP'!G197</f>
        <v>24</v>
      </c>
      <c r="H398" s="4"/>
    </row>
    <row r="399" spans="1:8" hidden="1" x14ac:dyDescent="0.2">
      <c r="A399" s="80"/>
      <c r="B399" s="80"/>
      <c r="C399" s="80"/>
      <c r="D399" s="80"/>
      <c r="E399" s="80"/>
      <c r="F399" s="80"/>
      <c r="G399" s="80"/>
      <c r="H399" s="80"/>
    </row>
    <row r="400" spans="1:8" hidden="1" x14ac:dyDescent="0.2">
      <c r="A400" s="14" t="s">
        <v>269</v>
      </c>
      <c r="B400" s="68">
        <f t="shared" ref="B400:G400" si="82">+SUM(B401:B405)</f>
        <v>30</v>
      </c>
      <c r="C400" s="68">
        <f t="shared" si="82"/>
        <v>65</v>
      </c>
      <c r="D400" s="68">
        <f t="shared" si="82"/>
        <v>105</v>
      </c>
      <c r="E400" s="68">
        <f t="shared" si="82"/>
        <v>150</v>
      </c>
      <c r="F400" s="68">
        <f t="shared" si="82"/>
        <v>200</v>
      </c>
      <c r="G400" s="68">
        <f t="shared" si="82"/>
        <v>255</v>
      </c>
      <c r="H400" s="12"/>
    </row>
    <row r="401" spans="1:8" hidden="1" x14ac:dyDescent="0.2">
      <c r="A401" s="100" t="s">
        <v>333</v>
      </c>
      <c r="B401" s="82">
        <f>+'1 SP'!B134</f>
        <v>1</v>
      </c>
      <c r="C401" s="82">
        <f>+'1 SP'!C134</f>
        <v>2</v>
      </c>
      <c r="D401" s="82">
        <f>+'1 SP'!D134</f>
        <v>3</v>
      </c>
      <c r="E401" s="82">
        <f>+'1 SP'!E134</f>
        <v>4</v>
      </c>
      <c r="F401" s="82">
        <f>+'1 SP'!F134</f>
        <v>5</v>
      </c>
      <c r="G401" s="82">
        <f>+'1 SP'!G134</f>
        <v>6</v>
      </c>
      <c r="H401" s="4"/>
    </row>
    <row r="402" spans="1:8" hidden="1" x14ac:dyDescent="0.2">
      <c r="A402" s="100" t="s">
        <v>341</v>
      </c>
      <c r="B402" s="82">
        <f>+'1 SP'!B137</f>
        <v>1</v>
      </c>
      <c r="C402" s="82">
        <f>+'1 SP'!C137</f>
        <v>2</v>
      </c>
      <c r="D402" s="82">
        <f>+'1 SP'!D137</f>
        <v>3</v>
      </c>
      <c r="E402" s="82">
        <f>+'1 SP'!E137</f>
        <v>4</v>
      </c>
      <c r="F402" s="82">
        <f>+'1 SP'!F137</f>
        <v>5</v>
      </c>
      <c r="G402" s="82">
        <f>+'1 SP'!G137</f>
        <v>6</v>
      </c>
      <c r="H402" s="4"/>
    </row>
    <row r="403" spans="1:8" hidden="1" x14ac:dyDescent="0.2">
      <c r="A403" s="100" t="s">
        <v>342</v>
      </c>
      <c r="B403" s="82">
        <f>+'1 SP'!B135+'1 SP'!B136+'1 SP'!B138+'1 SP'!B139+'1 SP'!B156+'1 SP'!B164</f>
        <v>21</v>
      </c>
      <c r="C403" s="82">
        <f>+'1 SP'!C135+'1 SP'!C136+'1 SP'!C138+'1 SP'!C139+'1 SP'!C156+'1 SP'!C164</f>
        <v>42</v>
      </c>
      <c r="D403" s="82">
        <f>+'1 SP'!D135+'1 SP'!D136+'1 SP'!D138+'1 SP'!D139+'1 SP'!D156+'1 SP'!D164</f>
        <v>63</v>
      </c>
      <c r="E403" s="82">
        <f>+'1 SP'!E135+'1 SP'!E136+'1 SP'!E138+'1 SP'!E139+'1 SP'!E156+'1 SP'!E164</f>
        <v>84</v>
      </c>
      <c r="F403" s="82">
        <f>+'1 SP'!F135+'1 SP'!F136+'1 SP'!F138+'1 SP'!F139+'1 SP'!F156+'1 SP'!F164</f>
        <v>105</v>
      </c>
      <c r="G403" s="82">
        <f>+'1 SP'!G135+'1 SP'!G136+'1 SP'!G138+'1 SP'!G139+'1 SP'!G156+'1 SP'!G164</f>
        <v>126</v>
      </c>
      <c r="H403" s="4"/>
    </row>
    <row r="404" spans="1:8" hidden="1" x14ac:dyDescent="0.2">
      <c r="A404" s="100" t="s">
        <v>343</v>
      </c>
      <c r="B404" s="82">
        <f>+'1 SP'!B158+'1 SP'!B161+'1 SP'!B162</f>
        <v>2</v>
      </c>
      <c r="C404" s="82">
        <f>+'1 SP'!C158+'1 SP'!C161+'1 SP'!C162</f>
        <v>9</v>
      </c>
      <c r="D404" s="82">
        <f>+'1 SP'!D158+'1 SP'!D161+'1 SP'!D162</f>
        <v>21</v>
      </c>
      <c r="E404" s="82">
        <f>+'1 SP'!E158+'1 SP'!E161+'1 SP'!E162</f>
        <v>38</v>
      </c>
      <c r="F404" s="82">
        <f>+'1 SP'!F158+'1 SP'!F161+'1 SP'!F162</f>
        <v>60</v>
      </c>
      <c r="G404" s="82">
        <f>+'1 SP'!G158+'1 SP'!G161+'1 SP'!G162</f>
        <v>87</v>
      </c>
      <c r="H404" s="4"/>
    </row>
    <row r="405" spans="1:8" hidden="1" x14ac:dyDescent="0.2">
      <c r="A405" s="100" t="s">
        <v>344</v>
      </c>
      <c r="B405" s="82">
        <f>+'1 SP'!B160</f>
        <v>5</v>
      </c>
      <c r="C405" s="82">
        <f>+'1 SP'!C160</f>
        <v>10</v>
      </c>
      <c r="D405" s="82">
        <f>+'1 SP'!D160</f>
        <v>15</v>
      </c>
      <c r="E405" s="82">
        <f>+'1 SP'!E160</f>
        <v>20</v>
      </c>
      <c r="F405" s="82">
        <f>+'1 SP'!F160</f>
        <v>25</v>
      </c>
      <c r="G405" s="82">
        <f>+'1 SP'!G160</f>
        <v>30</v>
      </c>
      <c r="H405" s="4"/>
    </row>
    <row r="406" spans="1:8" hidden="1" x14ac:dyDescent="0.2">
      <c r="A406" s="101"/>
      <c r="B406" s="72"/>
      <c r="C406" s="72"/>
      <c r="D406" s="72"/>
      <c r="E406" s="72"/>
      <c r="F406" s="72"/>
      <c r="G406" s="72"/>
      <c r="H406" s="4"/>
    </row>
    <row r="407" spans="1:8" ht="17" hidden="1" thickBot="1" x14ac:dyDescent="0.25">
      <c r="A407" s="30" t="s">
        <v>270</v>
      </c>
      <c r="B407" s="74">
        <f t="shared" ref="B407:G407" si="83">+B400+B393+B397+B380+B390</f>
        <v>67</v>
      </c>
      <c r="C407" s="74">
        <f t="shared" si="83"/>
        <v>139</v>
      </c>
      <c r="D407" s="74">
        <f t="shared" si="83"/>
        <v>216</v>
      </c>
      <c r="E407" s="74">
        <f t="shared" si="83"/>
        <v>298</v>
      </c>
      <c r="F407" s="74">
        <f t="shared" si="83"/>
        <v>385</v>
      </c>
      <c r="G407" s="74">
        <f t="shared" si="83"/>
        <v>477</v>
      </c>
      <c r="H407" s="12"/>
    </row>
    <row r="408" spans="1:8" ht="17" hidden="1" thickTop="1" x14ac:dyDescent="0.2">
      <c r="B408" s="4"/>
      <c r="C408" s="4"/>
      <c r="D408" s="4"/>
      <c r="E408" s="4"/>
      <c r="F408" s="4"/>
      <c r="G408" s="4"/>
      <c r="H408" s="4"/>
    </row>
    <row r="409" spans="1:8" hidden="1" x14ac:dyDescent="0.2">
      <c r="B409" s="4"/>
      <c r="C409" s="4"/>
      <c r="D409" s="4"/>
      <c r="E409" s="4"/>
      <c r="F409" s="4"/>
      <c r="G409" s="4"/>
      <c r="H409" s="4"/>
    </row>
    <row r="410" spans="1:8" hidden="1" x14ac:dyDescent="0.2">
      <c r="A410" s="9"/>
      <c r="B410" s="10"/>
      <c r="C410" s="10"/>
      <c r="D410" s="10"/>
      <c r="E410" s="10"/>
      <c r="F410" s="10"/>
      <c r="G410" s="10"/>
      <c r="H410" s="10" t="s">
        <v>281</v>
      </c>
    </row>
    <row r="411" spans="1:8" hidden="1" x14ac:dyDescent="0.2">
      <c r="B411" s="4"/>
      <c r="C411" s="4"/>
      <c r="D411" s="4"/>
      <c r="E411" s="4"/>
      <c r="F411" s="4"/>
      <c r="G411" s="4"/>
      <c r="H411" s="4"/>
    </row>
    <row r="412" spans="1:8" hidden="1" x14ac:dyDescent="0.2">
      <c r="A412" s="103"/>
      <c r="B412" s="90"/>
      <c r="C412" s="90"/>
      <c r="D412" s="90"/>
      <c r="E412" s="90"/>
      <c r="F412" s="90"/>
      <c r="G412" s="90"/>
      <c r="H412" s="4"/>
    </row>
    <row r="413" spans="1:8" x14ac:dyDescent="0.2">
      <c r="A413" s="104" t="s">
        <v>194</v>
      </c>
      <c r="B413" s="91"/>
      <c r="C413" s="91"/>
      <c r="D413" s="91"/>
      <c r="E413" s="91"/>
      <c r="F413" s="91"/>
      <c r="G413" s="91"/>
      <c r="H413" s="57"/>
    </row>
    <row r="414" spans="1:8" x14ac:dyDescent="0.2">
      <c r="A414" s="5" t="s">
        <v>195</v>
      </c>
      <c r="B414" s="2"/>
      <c r="C414" s="2"/>
      <c r="D414" s="2"/>
      <c r="E414" s="2"/>
      <c r="F414" s="2"/>
      <c r="G414" s="2"/>
      <c r="H414" s="62"/>
    </row>
    <row r="415" spans="1:8" x14ac:dyDescent="0.2">
      <c r="A415" s="103"/>
      <c r="B415" s="90"/>
      <c r="C415" s="90"/>
      <c r="D415" s="90"/>
      <c r="E415" s="90"/>
      <c r="F415" s="90"/>
      <c r="G415" s="90"/>
      <c r="H415" s="57"/>
    </row>
    <row r="416" spans="1:8" x14ac:dyDescent="0.2">
      <c r="A416" s="100" t="s">
        <v>196</v>
      </c>
      <c r="B416" s="82"/>
      <c r="C416" s="82">
        <f>+'1 CE'!B95</f>
        <v>5</v>
      </c>
      <c r="D416" s="82">
        <f>+'1 CE'!C95</f>
        <v>10</v>
      </c>
      <c r="E416" s="82">
        <f>+'1 CE'!D95</f>
        <v>15</v>
      </c>
      <c r="F416" s="82">
        <f>+'1 CE'!E95</f>
        <v>20</v>
      </c>
      <c r="G416" s="82">
        <f>+'1 CE'!F95</f>
        <v>25</v>
      </c>
      <c r="H416" s="57"/>
    </row>
    <row r="417" spans="1:8" x14ac:dyDescent="0.2">
      <c r="A417" s="100" t="s">
        <v>197</v>
      </c>
      <c r="B417" s="82"/>
      <c r="C417" s="82">
        <f>+'1 CE'!B93</f>
        <v>2</v>
      </c>
      <c r="D417" s="82">
        <f>+'1 CE'!C93</f>
        <v>4</v>
      </c>
      <c r="E417" s="82">
        <f>+'1 CE'!D93</f>
        <v>6</v>
      </c>
      <c r="F417" s="82">
        <f>+'1 CE'!E93</f>
        <v>8</v>
      </c>
      <c r="G417" s="82">
        <f>+'1 CE'!F93</f>
        <v>10</v>
      </c>
      <c r="H417" s="57"/>
    </row>
    <row r="418" spans="1:8" x14ac:dyDescent="0.2">
      <c r="A418" s="100" t="s">
        <v>198</v>
      </c>
      <c r="B418" s="82"/>
      <c r="C418" s="82">
        <f>-'1 CE'!B69</f>
        <v>-8</v>
      </c>
      <c r="D418" s="82">
        <f>-'1 CE'!C69</f>
        <v>-16</v>
      </c>
      <c r="E418" s="82">
        <f>-'1 CE'!D69</f>
        <v>-24</v>
      </c>
      <c r="F418" s="82">
        <f>-'1 CE'!E69</f>
        <v>-32</v>
      </c>
      <c r="G418" s="82">
        <f>-'1 CE'!F69</f>
        <v>-40</v>
      </c>
      <c r="H418" s="57"/>
    </row>
    <row r="419" spans="1:8" x14ac:dyDescent="0.2">
      <c r="A419" s="100" t="s">
        <v>199</v>
      </c>
      <c r="B419" s="82"/>
      <c r="C419" s="82"/>
      <c r="D419" s="82"/>
      <c r="E419" s="82"/>
      <c r="F419" s="82"/>
      <c r="G419" s="82"/>
      <c r="H419" s="57"/>
    </row>
    <row r="420" spans="1:8" x14ac:dyDescent="0.2">
      <c r="A420" s="100" t="s">
        <v>200</v>
      </c>
      <c r="B420" s="82"/>
      <c r="C420" s="82"/>
      <c r="D420" s="82"/>
      <c r="E420" s="82"/>
      <c r="F420" s="82"/>
      <c r="G420" s="82"/>
      <c r="H420" s="57"/>
    </row>
    <row r="421" spans="1:8" ht="34" x14ac:dyDescent="0.2">
      <c r="A421" s="56" t="s">
        <v>201</v>
      </c>
      <c r="B421" s="68"/>
      <c r="C421" s="68">
        <f>SUM(C416:C420)</f>
        <v>-1</v>
      </c>
      <c r="D421" s="68">
        <f>SUM(D416:D420)</f>
        <v>-2</v>
      </c>
      <c r="E421" s="68">
        <f>SUM(E416:E420)</f>
        <v>-3</v>
      </c>
      <c r="F421" s="68">
        <f>SUM(F416:F420)</f>
        <v>-4</v>
      </c>
      <c r="G421" s="68">
        <f>SUM(G416:G420)</f>
        <v>-5</v>
      </c>
      <c r="H421" s="63"/>
    </row>
    <row r="422" spans="1:8" x14ac:dyDescent="0.2">
      <c r="A422" s="103"/>
      <c r="C422" s="88"/>
      <c r="D422" s="88"/>
      <c r="E422" s="88"/>
      <c r="F422" s="88"/>
      <c r="G422" s="88"/>
      <c r="H422" s="57"/>
    </row>
    <row r="423" spans="1:8" ht="34" x14ac:dyDescent="0.2">
      <c r="A423" s="105" t="s">
        <v>202</v>
      </c>
      <c r="B423" s="13"/>
      <c r="C423" s="92"/>
      <c r="D423" s="92"/>
      <c r="E423" s="92"/>
      <c r="F423" s="92"/>
      <c r="G423" s="92"/>
      <c r="H423" s="63"/>
    </row>
    <row r="424" spans="1:8" x14ac:dyDescent="0.2">
      <c r="A424" s="100" t="s">
        <v>403</v>
      </c>
      <c r="B424" s="82"/>
      <c r="C424" s="82">
        <f>+'1 CE'!B34+'1 CE'!B33+'1 CE'!B23+'1 CE'!B22</f>
        <v>4</v>
      </c>
      <c r="D424" s="82">
        <f>+'1 CE'!C34+'1 CE'!C33+'1 CE'!C23+'1 CE'!C22</f>
        <v>8</v>
      </c>
      <c r="E424" s="82">
        <f>+'1 CE'!D34+'1 CE'!D33+'1 CE'!D23+'1 CE'!D22</f>
        <v>12</v>
      </c>
      <c r="F424" s="82">
        <f>+'1 CE'!E34+'1 CE'!E33+'1 CE'!E23+'1 CE'!E22</f>
        <v>16</v>
      </c>
      <c r="G424" s="82">
        <f>+'1 CE'!F34+'1 CE'!F33+'1 CE'!F23+'1 CE'!F22</f>
        <v>20</v>
      </c>
      <c r="H424" s="57"/>
    </row>
    <row r="425" spans="1:8" x14ac:dyDescent="0.2">
      <c r="A425" s="100" t="s">
        <v>203</v>
      </c>
      <c r="B425" s="82"/>
      <c r="C425" s="82">
        <f>+'1 CE'!B28+'1 CE'!B27</f>
        <v>2</v>
      </c>
      <c r="D425" s="82">
        <f>+'1 CE'!C28+'1 CE'!C27</f>
        <v>4</v>
      </c>
      <c r="E425" s="82">
        <f>+'1 CE'!D28+'1 CE'!D27</f>
        <v>6</v>
      </c>
      <c r="F425" s="82">
        <f>+'1 CE'!E28+'1 CE'!E27</f>
        <v>8</v>
      </c>
      <c r="G425" s="82">
        <f>+'1 CE'!F28+'1 CE'!F27</f>
        <v>10</v>
      </c>
      <c r="H425" s="57"/>
    </row>
    <row r="426" spans="1:8" x14ac:dyDescent="0.2">
      <c r="A426" s="100" t="s">
        <v>204</v>
      </c>
      <c r="B426" s="82"/>
      <c r="C426" s="82">
        <f>-'1 CE'!B84</f>
        <v>0</v>
      </c>
      <c r="D426" s="82">
        <f>-'1 CE'!C84</f>
        <v>0</v>
      </c>
      <c r="E426" s="82">
        <f>-'1 CE'!D84</f>
        <v>0</v>
      </c>
      <c r="F426" s="82">
        <f>-'1 CE'!E84</f>
        <v>0</v>
      </c>
      <c r="G426" s="82">
        <f>-'1 CE'!F84</f>
        <v>0</v>
      </c>
      <c r="H426" s="57"/>
    </row>
    <row r="427" spans="1:8" x14ac:dyDescent="0.2">
      <c r="A427" s="100" t="s">
        <v>205</v>
      </c>
      <c r="B427" s="82"/>
      <c r="C427" s="82">
        <f>+'1 CE'!B29+'1 CE'!B30</f>
        <v>2</v>
      </c>
      <c r="D427" s="82">
        <f>+'1 CE'!C29+'1 CE'!C30</f>
        <v>4</v>
      </c>
      <c r="E427" s="82">
        <f>+'1 CE'!D29+'1 CE'!D30</f>
        <v>6</v>
      </c>
      <c r="F427" s="82">
        <f>+'1 CE'!E29+'1 CE'!E30</f>
        <v>8</v>
      </c>
      <c r="G427" s="82">
        <f>+'1 CE'!F29+'1 CE'!F30</f>
        <v>10</v>
      </c>
      <c r="H427" s="57"/>
    </row>
    <row r="428" spans="1:8" ht="17" x14ac:dyDescent="0.2">
      <c r="A428" s="56" t="s">
        <v>206</v>
      </c>
      <c r="B428" s="68"/>
      <c r="C428" s="68">
        <f>+SUM(C424:C427)</f>
        <v>8</v>
      </c>
      <c r="D428" s="68">
        <f>+SUM(D424:D427)</f>
        <v>16</v>
      </c>
      <c r="E428" s="68">
        <f>+SUM(E424:E427)</f>
        <v>24</v>
      </c>
      <c r="F428" s="68">
        <f>+SUM(F424:F427)</f>
        <v>32</v>
      </c>
      <c r="G428" s="68">
        <f>+SUM(G424:G427)</f>
        <v>40</v>
      </c>
      <c r="H428" s="63"/>
    </row>
    <row r="429" spans="1:8" x14ac:dyDescent="0.2">
      <c r="A429" s="106"/>
      <c r="C429" s="88"/>
      <c r="D429" s="88"/>
      <c r="E429" s="88"/>
      <c r="F429" s="88"/>
      <c r="G429" s="88"/>
      <c r="H429" s="57"/>
    </row>
    <row r="430" spans="1:8" ht="17" x14ac:dyDescent="0.2">
      <c r="A430" s="105" t="s">
        <v>207</v>
      </c>
      <c r="B430" s="13"/>
      <c r="C430" s="92"/>
      <c r="D430" s="92"/>
      <c r="E430" s="92"/>
      <c r="F430" s="92"/>
      <c r="G430" s="92"/>
      <c r="H430" s="63"/>
    </row>
    <row r="431" spans="1:8" x14ac:dyDescent="0.2">
      <c r="A431" s="100" t="s">
        <v>208</v>
      </c>
      <c r="B431" s="82"/>
      <c r="C431" s="82">
        <f>+'1 SP'!B69-'1 SP'!C69</f>
        <v>-5</v>
      </c>
      <c r="D431" s="82">
        <f>+'1 SP'!C69-'1 SP'!D69</f>
        <v>-5</v>
      </c>
      <c r="E431" s="82">
        <f>+'1 SP'!D69-'1 SP'!E69</f>
        <v>-5</v>
      </c>
      <c r="F431" s="82">
        <f>+'1 SP'!E69-'1 SP'!F69</f>
        <v>-5</v>
      </c>
      <c r="G431" s="82">
        <f>+'1 SP'!F69-'1 SP'!G69</f>
        <v>-5</v>
      </c>
      <c r="H431" s="57"/>
    </row>
    <row r="432" spans="1:8" x14ac:dyDescent="0.2">
      <c r="A432" s="100" t="s">
        <v>209</v>
      </c>
      <c r="B432" s="82"/>
      <c r="C432" s="82">
        <f>+'1 SP'!B74-'1 SP'!C74</f>
        <v>-2</v>
      </c>
      <c r="D432" s="82">
        <f>+'1 SP'!C74-'1 SP'!D74</f>
        <v>-2</v>
      </c>
      <c r="E432" s="82">
        <f>+'1 SP'!D74-'1 SP'!E74</f>
        <v>-2</v>
      </c>
      <c r="F432" s="82">
        <f>+'1 SP'!E74-'1 SP'!F74</f>
        <v>-2</v>
      </c>
      <c r="G432" s="82">
        <f>+'1 SP'!F74-'1 SP'!G74</f>
        <v>-2</v>
      </c>
      <c r="H432" s="57"/>
    </row>
    <row r="433" spans="1:58" x14ac:dyDescent="0.2">
      <c r="A433" s="100" t="s">
        <v>211</v>
      </c>
      <c r="B433" s="82"/>
      <c r="C433" s="82">
        <f>+'1 SP'!B124-'1 SP'!C124</f>
        <v>-2</v>
      </c>
      <c r="D433" s="82">
        <f>+'1 SP'!C124-'1 SP'!D124</f>
        <v>-2</v>
      </c>
      <c r="E433" s="82">
        <f>+'1 SP'!D124-'1 SP'!E124</f>
        <v>-2</v>
      </c>
      <c r="F433" s="82">
        <f>+'1 SP'!E124-'1 SP'!F124</f>
        <v>-2</v>
      </c>
      <c r="G433" s="82">
        <f>+'1 SP'!F124-'1 SP'!G124</f>
        <v>-2</v>
      </c>
      <c r="H433" s="57"/>
    </row>
    <row r="434" spans="1:58" x14ac:dyDescent="0.2">
      <c r="A434" s="100" t="s">
        <v>210</v>
      </c>
      <c r="B434" s="82"/>
      <c r="C434" s="82">
        <f>+'1 SP'!C205+'1 SP'!C201-'1 SP'!B201-'1 SP'!B205</f>
        <v>4</v>
      </c>
      <c r="D434" s="82">
        <f>+'1 SP'!D205+'1 SP'!D201-'1 SP'!C201-'1 SP'!C205</f>
        <v>4</v>
      </c>
      <c r="E434" s="82">
        <f>+'1 SP'!E205+'1 SP'!E201-'1 SP'!D201-'1 SP'!D205</f>
        <v>4</v>
      </c>
      <c r="F434" s="82">
        <f>+'1 SP'!F205+'1 SP'!F201-'1 SP'!E201-'1 SP'!E205</f>
        <v>4</v>
      </c>
      <c r="G434" s="82">
        <f>+'1 SP'!G205+'1 SP'!G201-'1 SP'!F201-'1 SP'!F205</f>
        <v>4</v>
      </c>
      <c r="H434" s="57"/>
    </row>
    <row r="435" spans="1:58" x14ac:dyDescent="0.2">
      <c r="A435" s="100" t="s">
        <v>212</v>
      </c>
      <c r="B435" s="82"/>
      <c r="C435" s="82">
        <f>+'1 SP'!C243-'1 SP'!B243</f>
        <v>2</v>
      </c>
      <c r="D435" s="82">
        <f>+'1 SP'!D243-'1 SP'!C243</f>
        <v>2</v>
      </c>
      <c r="E435" s="82">
        <f>+'1 SP'!E243-'1 SP'!D243</f>
        <v>2</v>
      </c>
      <c r="F435" s="82">
        <f>+'1 SP'!F243-'1 SP'!E243</f>
        <v>2</v>
      </c>
      <c r="G435" s="82">
        <f>+'1 SP'!G243-'1 SP'!F243</f>
        <v>2</v>
      </c>
      <c r="H435" s="57"/>
    </row>
    <row r="436" spans="1:58" x14ac:dyDescent="0.2">
      <c r="A436" s="100" t="s">
        <v>213</v>
      </c>
      <c r="B436" s="82"/>
      <c r="C436" s="82">
        <f>+'1 SP'!B76-'1 SP'!C76+'1 SP'!B80-'1 SP'!C80+'1 SP'!B84-'1 SP'!C84+'1 SP'!B88-'1 SP'!C88+'1 SP'!B92-'1 SP'!C92+'1 SP'!B96-'1 SP'!C96+'1 SP'!B100-'1 SP'!C100+'1 SP'!C179-'1 SP'!B179+'1 SP'!C183-'1 SP'!B183+'1 SP'!C187-'1 SP'!B187+'1 SP'!C195-'1 SP'!B195+'1 SP'!C207-'1 SP'!B207+'1 SP'!C211-'1 SP'!B211+'1 SP'!C215-'1 SP'!B215+'1 SP'!C219-'1 SP'!B219+'1 SP'!C223-'1 SP'!B223+'1 SP'!C235-'1 SP'!B235+'1 SP'!C231-'1 SP'!B231</f>
        <v>4</v>
      </c>
      <c r="D436" s="82">
        <f>+'1 SP'!C76-'1 SP'!D76+'1 SP'!C80-'1 SP'!D80+'1 SP'!C84-'1 SP'!D84+'1 SP'!C88-'1 SP'!D88+'1 SP'!C92-'1 SP'!D92+'1 SP'!C96-'1 SP'!D96+'1 SP'!C100-'1 SP'!D100+'1 SP'!D179-'1 SP'!C179+'1 SP'!D183-'1 SP'!C183+'1 SP'!D187-'1 SP'!C187+'1 SP'!D195-'1 SP'!C195+'1 SP'!D207-'1 SP'!C207+'1 SP'!D211-'1 SP'!C211+'1 SP'!D215-'1 SP'!C215+'1 SP'!D219-'1 SP'!C219+'1 SP'!D223-'1 SP'!C223+'1 SP'!D235-'1 SP'!C235+'1 SP'!D231-'1 SP'!C231</f>
        <v>4</v>
      </c>
      <c r="E436" s="82">
        <f>+'1 SP'!D76-'1 SP'!E76+'1 SP'!D80-'1 SP'!E80+'1 SP'!D84-'1 SP'!E84+'1 SP'!D88-'1 SP'!E88+'1 SP'!D92-'1 SP'!E92+'1 SP'!D96-'1 SP'!E96+'1 SP'!D100-'1 SP'!E100+'1 SP'!E179-'1 SP'!D179+'1 SP'!E183-'1 SP'!D183+'1 SP'!E187-'1 SP'!D187+'1 SP'!E195-'1 SP'!D195+'1 SP'!E207-'1 SP'!D207+'1 SP'!E211-'1 SP'!D211+'1 SP'!E215-'1 SP'!D215+'1 SP'!E219-'1 SP'!D219+'1 SP'!E223-'1 SP'!D223+'1 SP'!E235-'1 SP'!D235+'1 SP'!E231-'1 SP'!D231</f>
        <v>4</v>
      </c>
      <c r="F436" s="82">
        <f>+'1 SP'!E76-'1 SP'!F76+'1 SP'!E80-'1 SP'!F80+'1 SP'!E84-'1 SP'!F84+'1 SP'!E88-'1 SP'!F88+'1 SP'!E92-'1 SP'!F92+'1 SP'!E96-'1 SP'!F96+'1 SP'!E100-'1 SP'!F100+'1 SP'!F179-'1 SP'!E179+'1 SP'!F183-'1 SP'!E183+'1 SP'!F187-'1 SP'!E187+'1 SP'!F195-'1 SP'!E195+'1 SP'!F207-'1 SP'!E207+'1 SP'!F211-'1 SP'!E211+'1 SP'!F215-'1 SP'!E215+'1 SP'!F219-'1 SP'!E219+'1 SP'!F223-'1 SP'!E223+'1 SP'!F235-'1 SP'!E235+'1 SP'!F231-'1 SP'!E231</f>
        <v>4</v>
      </c>
      <c r="G436" s="82">
        <f>+'1 SP'!F76-'1 SP'!G76+'1 SP'!F80-'1 SP'!G80+'1 SP'!F84-'1 SP'!G84+'1 SP'!F88-'1 SP'!G88+'1 SP'!F92-'1 SP'!G92+'1 SP'!F96-'1 SP'!G96+'1 SP'!F100-'1 SP'!G100+'1 SP'!G179-'1 SP'!F179+'1 SP'!G183-'1 SP'!F183+'1 SP'!G187-'1 SP'!F187+'1 SP'!G195-'1 SP'!F195+'1 SP'!G207-'1 SP'!F207+'1 SP'!G211-'1 SP'!F211+'1 SP'!G215-'1 SP'!F215+'1 SP'!G219-'1 SP'!F219+'1 SP'!G223-'1 SP'!F223+'1 SP'!G235-'1 SP'!F235+'1 SP'!G231-'1 SP'!F231</f>
        <v>4</v>
      </c>
      <c r="H436" s="57"/>
    </row>
    <row r="437" spans="1:58" ht="17" x14ac:dyDescent="0.2">
      <c r="A437" s="56" t="s">
        <v>214</v>
      </c>
      <c r="B437" s="68"/>
      <c r="C437" s="68">
        <f>+SUM(C431:C436)</f>
        <v>1</v>
      </c>
      <c r="D437" s="68">
        <f>+SUM(D431:D436)</f>
        <v>1</v>
      </c>
      <c r="E437" s="68">
        <f>+SUM(E431:E436)</f>
        <v>1</v>
      </c>
      <c r="F437" s="68">
        <f>+SUM(F431:F436)</f>
        <v>1</v>
      </c>
      <c r="G437" s="68">
        <f>+SUM(G431:G436)</f>
        <v>1</v>
      </c>
      <c r="H437" s="63"/>
    </row>
    <row r="438" spans="1:58" x14ac:dyDescent="0.2">
      <c r="A438" s="106"/>
      <c r="C438" s="88"/>
      <c r="D438" s="88"/>
      <c r="E438" s="88"/>
      <c r="F438" s="88"/>
      <c r="G438" s="88"/>
      <c r="H438" s="57"/>
    </row>
    <row r="439" spans="1:58" ht="17" x14ac:dyDescent="0.2">
      <c r="A439" s="105" t="s">
        <v>401</v>
      </c>
      <c r="B439" s="13"/>
      <c r="C439" s="92"/>
      <c r="D439" s="92"/>
      <c r="E439" s="92"/>
      <c r="F439" s="92"/>
      <c r="G439" s="92"/>
      <c r="H439" s="63"/>
    </row>
    <row r="440" spans="1:58" x14ac:dyDescent="0.2">
      <c r="A440" s="100" t="s">
        <v>215</v>
      </c>
      <c r="B440" s="82"/>
      <c r="C440" s="82">
        <f>+'1 CE'!B69</f>
        <v>8</v>
      </c>
      <c r="D440" s="82">
        <f>+'1 CE'!C69</f>
        <v>16</v>
      </c>
      <c r="E440" s="82">
        <f>+'1 CE'!D69</f>
        <v>24</v>
      </c>
      <c r="F440" s="82">
        <f>+'1 CE'!E69</f>
        <v>32</v>
      </c>
      <c r="G440" s="82">
        <f>+'1 CE'!F69</f>
        <v>40</v>
      </c>
      <c r="H440" s="57"/>
    </row>
    <row r="441" spans="1:58" x14ac:dyDescent="0.2">
      <c r="A441" s="100" t="s">
        <v>216</v>
      </c>
      <c r="B441" s="82"/>
      <c r="C441" s="82">
        <f>-'1 CE'!B93+'1 SP'!C229-'1 SP'!B229</f>
        <v>0</v>
      </c>
      <c r="D441" s="82">
        <f>-'1 CE'!C93+'1 SP'!D229-'1 SP'!C229</f>
        <v>-2</v>
      </c>
      <c r="E441" s="82">
        <f>-'1 CE'!D93+'1 SP'!E229-'1 SP'!D229</f>
        <v>-4</v>
      </c>
      <c r="F441" s="82">
        <f>-'1 CE'!E93+'1 SP'!F229-'1 SP'!E229</f>
        <v>-6</v>
      </c>
      <c r="G441" s="82">
        <f>-'1 CE'!F93+'1 SP'!G229-'1 SP'!F229</f>
        <v>-8</v>
      </c>
      <c r="H441" s="57"/>
    </row>
    <row r="442" spans="1:58" x14ac:dyDescent="0.2">
      <c r="A442" s="100" t="s">
        <v>217</v>
      </c>
      <c r="B442" s="82"/>
      <c r="C442" s="82"/>
      <c r="D442" s="82"/>
      <c r="E442" s="82"/>
      <c r="F442" s="82"/>
      <c r="G442" s="82"/>
      <c r="H442" s="57"/>
    </row>
    <row r="443" spans="1:58" x14ac:dyDescent="0.2">
      <c r="A443" s="100" t="s">
        <v>218</v>
      </c>
      <c r="B443" s="82"/>
      <c r="C443" s="82">
        <f>-(-'1 SP'!C172-'1 SP'!C175+'1 CE'!B34+'1 CE'!B33+'1 CE'!B23+'1 CE'!B22+'1 SP'!B172+'1 SP'!B175-'1 CE'!B84+'1 CE'!B29+'1 CE'!B30)</f>
        <v>-1</v>
      </c>
      <c r="D443" s="82">
        <f>-(-'1 SP'!D172-'1 SP'!D175+'1 CE'!C34+'1 CE'!C33+'1 CE'!C23+'1 CE'!C22+'1 SP'!C172+'1 SP'!C175-'1 CE'!C84+'1 CE'!C29+'1 CE'!C30)</f>
        <v>-7</v>
      </c>
      <c r="E443" s="82">
        <f>-(-'1 SP'!E172-'1 SP'!E175+'1 CE'!D34+'1 CE'!D33+'1 CE'!D23+'1 CE'!D22+'1 SP'!D172+'1 SP'!D175-'1 CE'!D84+'1 CE'!D29+'1 CE'!D30)</f>
        <v>-13</v>
      </c>
      <c r="F443" s="82">
        <f>-(-'1 SP'!F172-'1 SP'!F175+'1 CE'!E34+'1 CE'!E33+'1 CE'!E23+'1 CE'!E22+'1 SP'!E172+'1 SP'!E175-'1 CE'!E84+'1 CE'!E29+'1 CE'!E30)</f>
        <v>-19</v>
      </c>
      <c r="G443" s="82">
        <f>-(-'1 SP'!G172-'1 SP'!G175+'1 CE'!F34+'1 CE'!F33+'1 CE'!F23+'1 CE'!F22+'1 SP'!F172+'1 SP'!F175-'1 CE'!F84+'1 CE'!F29+'1 CE'!F30)</f>
        <v>-25</v>
      </c>
      <c r="H443" s="57"/>
    </row>
    <row r="444" spans="1:58" ht="17" x14ac:dyDescent="0.2">
      <c r="A444" s="56" t="s">
        <v>219</v>
      </c>
      <c r="B444" s="68"/>
      <c r="C444" s="68">
        <f>+SUM(C440:C443)</f>
        <v>7</v>
      </c>
      <c r="D444" s="68">
        <f>+SUM(D440:D443)</f>
        <v>7</v>
      </c>
      <c r="E444" s="68">
        <f>+SUM(E440:E443)</f>
        <v>7</v>
      </c>
      <c r="F444" s="68">
        <f>+SUM(F440:F443)</f>
        <v>7</v>
      </c>
      <c r="G444" s="68">
        <f>+SUM(G440:G443)</f>
        <v>7</v>
      </c>
      <c r="H444" s="63"/>
    </row>
    <row r="445" spans="1:58" x14ac:dyDescent="0.2">
      <c r="A445" s="91"/>
      <c r="C445" s="88"/>
      <c r="D445" s="88"/>
      <c r="E445" s="88"/>
      <c r="F445" s="88"/>
      <c r="G445" s="88"/>
      <c r="H445" s="57"/>
    </row>
    <row r="446" spans="1:58" ht="17" thickBot="1" x14ac:dyDescent="0.25">
      <c r="A446" s="46" t="s">
        <v>220</v>
      </c>
      <c r="B446" s="74"/>
      <c r="C446" s="74">
        <f>+C421+C428+C437+C444</f>
        <v>15</v>
      </c>
      <c r="D446" s="74">
        <f>+D421+D428+D437+D444</f>
        <v>22</v>
      </c>
      <c r="E446" s="74">
        <f>+E421+E428+E437+E444</f>
        <v>29</v>
      </c>
      <c r="F446" s="74">
        <f>+F421+F428+F437+F444</f>
        <v>36</v>
      </c>
      <c r="G446" s="74">
        <f>+G421+G428+G437+G444</f>
        <v>43</v>
      </c>
      <c r="H446" s="6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</row>
    <row r="447" spans="1:58" ht="17" thickTop="1" x14ac:dyDescent="0.2">
      <c r="A447" s="91"/>
      <c r="C447" s="88"/>
      <c r="D447" s="88"/>
      <c r="E447" s="88"/>
      <c r="F447" s="88"/>
      <c r="G447" s="88"/>
      <c r="H447" s="5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</row>
    <row r="448" spans="1:58" x14ac:dyDescent="0.2">
      <c r="A448" s="5" t="s">
        <v>221</v>
      </c>
      <c r="B448" s="2"/>
      <c r="C448" s="2"/>
      <c r="D448" s="2"/>
      <c r="E448" s="2"/>
      <c r="F448" s="2"/>
      <c r="G448" s="2"/>
      <c r="H448" s="62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</row>
    <row r="449" spans="1:58" x14ac:dyDescent="0.2">
      <c r="A449" s="107"/>
      <c r="C449" s="88"/>
      <c r="D449" s="88"/>
      <c r="E449" s="88"/>
      <c r="F449" s="88"/>
      <c r="G449" s="88"/>
      <c r="H449" s="5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</row>
    <row r="450" spans="1:58" x14ac:dyDescent="0.2">
      <c r="A450" s="108" t="s">
        <v>222</v>
      </c>
      <c r="C450" s="109">
        <f>-C451+C452</f>
        <v>-6</v>
      </c>
      <c r="D450" s="109">
        <f>-D451+D452</f>
        <v>-7</v>
      </c>
      <c r="E450" s="109">
        <f>-E451+E452</f>
        <v>-8</v>
      </c>
      <c r="F450" s="109">
        <f>-F451+F452</f>
        <v>-9</v>
      </c>
      <c r="G450" s="109">
        <f>-G451+G452</f>
        <v>-10</v>
      </c>
      <c r="H450" s="5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</row>
    <row r="451" spans="1:58" x14ac:dyDescent="0.2">
      <c r="A451" s="103" t="s">
        <v>223</v>
      </c>
      <c r="C451" s="88">
        <f>-IF('1 SP'!C26+'1 CE'!B28&gt;'1 SP'!B26,'1 SP'!B26-('1 SP'!C26+'1 CE'!B28),0)</f>
        <v>6</v>
      </c>
      <c r="D451" s="88">
        <f>-IF('1 SP'!D26+'1 CE'!C28&gt;'1 SP'!C26,'1 SP'!C26-('1 SP'!D26+'1 CE'!C28),0)</f>
        <v>7</v>
      </c>
      <c r="E451" s="88">
        <f>-IF('1 SP'!E26+'1 CE'!D28&gt;'1 SP'!D26,'1 SP'!D26-('1 SP'!E26+'1 CE'!D28),0)</f>
        <v>8</v>
      </c>
      <c r="F451" s="88">
        <f>-IF('1 SP'!F26+'1 CE'!E28&gt;'1 SP'!E26,'1 SP'!E26-('1 SP'!F26+'1 CE'!E28),0)</f>
        <v>9</v>
      </c>
      <c r="G451" s="88">
        <f>-IF('1 SP'!G26+'1 CE'!F28&gt;'1 SP'!F26,'1 SP'!F26-('1 SP'!G26+'1 CE'!F28),0)</f>
        <v>10</v>
      </c>
      <c r="H451" s="5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</row>
    <row r="452" spans="1:58" x14ac:dyDescent="0.2">
      <c r="A452" s="103" t="s">
        <v>224</v>
      </c>
      <c r="C452" s="88">
        <f>-IF('1 SP'!C26+'1 CE'!B28&lt;'1 SP'!B26,-('1 SP'!B26-('1 SP'!C26+'1 CE'!B28)),0)-C420</f>
        <v>0</v>
      </c>
      <c r="D452" s="88">
        <f>-IF('1 SP'!D26+'1 CE'!C28&lt;'1 SP'!C26,-('1 SP'!C26-('1 SP'!D26+'1 CE'!C28)),0)-D420</f>
        <v>0</v>
      </c>
      <c r="E452" s="88">
        <f>-IF('1 SP'!E26+'1 CE'!D28&lt;'1 SP'!D26,-('1 SP'!D26-('1 SP'!E26+'1 CE'!D28)),0)-E420</f>
        <v>0</v>
      </c>
      <c r="F452" s="88">
        <f>-IF('1 SP'!F26+'1 CE'!E28&lt;'1 SP'!E26,-('1 SP'!E26-('1 SP'!F26+'1 CE'!E28)),0)-F420</f>
        <v>0</v>
      </c>
      <c r="G452" s="88">
        <f>-IF('1 SP'!G26+'1 CE'!F28&lt;'1 SP'!F26,-('1 SP'!F26-('1 SP'!G26+'1 CE'!F28)),0)-G420</f>
        <v>0</v>
      </c>
      <c r="H452" s="5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</row>
    <row r="453" spans="1:58" x14ac:dyDescent="0.2">
      <c r="A453" s="103"/>
      <c r="C453" s="88"/>
      <c r="D453" s="88"/>
      <c r="E453" s="88"/>
      <c r="F453" s="88"/>
      <c r="G453" s="88"/>
      <c r="H453" s="5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</row>
    <row r="454" spans="1:58" x14ac:dyDescent="0.2">
      <c r="A454" s="108" t="s">
        <v>225</v>
      </c>
      <c r="C454" s="109">
        <f>-C455+C456</f>
        <v>-8</v>
      </c>
      <c r="D454" s="109">
        <f>-D455+D456</f>
        <v>-9</v>
      </c>
      <c r="E454" s="109">
        <f>-E455+E456</f>
        <v>-10</v>
      </c>
      <c r="F454" s="109">
        <f>-F455+F456</f>
        <v>-11</v>
      </c>
      <c r="G454" s="109">
        <f>-G455+G456</f>
        <v>-12</v>
      </c>
      <c r="H454" s="5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</row>
    <row r="455" spans="1:58" x14ac:dyDescent="0.2">
      <c r="A455" s="103" t="s">
        <v>223</v>
      </c>
      <c r="C455" s="88">
        <f>-IF('1 SP'!C19+'1 CE'!B27&gt;'1 SP'!B19,+'1 SP'!B19-('1 SP'!C19+'1 CE'!B27),0)</f>
        <v>8</v>
      </c>
      <c r="D455" s="88">
        <f>-IF('1 SP'!D19+'1 CE'!C27&gt;'1 SP'!C19,+'1 SP'!C19-('1 SP'!D19+'1 CE'!C27),0)</f>
        <v>9</v>
      </c>
      <c r="E455" s="88">
        <f>-IF('1 SP'!E19+'1 CE'!D27&gt;'1 SP'!D19,+'1 SP'!D19-('1 SP'!E19+'1 CE'!D27),0)</f>
        <v>10</v>
      </c>
      <c r="F455" s="88">
        <f>-IF('1 SP'!F19+'1 CE'!E27&gt;'1 SP'!E19,+'1 SP'!E19-('1 SP'!F19+'1 CE'!E27),0)</f>
        <v>11</v>
      </c>
      <c r="G455" s="88">
        <f>-IF('1 SP'!G19+'1 CE'!F27&gt;'1 SP'!F19,+'1 SP'!F19-('1 SP'!G19+'1 CE'!F27),0)</f>
        <v>12</v>
      </c>
      <c r="H455" s="5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</row>
    <row r="456" spans="1:58" x14ac:dyDescent="0.2">
      <c r="A456" s="103" t="s">
        <v>224</v>
      </c>
      <c r="C456" s="88">
        <f>-IF('1 SP'!C19+'1 CE'!B27&lt;'1 SP'!B19,-('1 SP'!B19-('1 SP'!C19+'1 CE'!B27)),0)</f>
        <v>0</v>
      </c>
      <c r="D456" s="88">
        <f>-IF('1 SP'!D19+'1 CE'!C27&lt;'1 SP'!C19,-('1 SP'!C19-('1 SP'!D19+'1 CE'!C27)),0)</f>
        <v>0</v>
      </c>
      <c r="E456" s="88">
        <f>-IF('1 SP'!E19+'1 CE'!D27&lt;'1 SP'!D19,-('1 SP'!D19-('1 SP'!E19+'1 CE'!D27)),0)</f>
        <v>0</v>
      </c>
      <c r="F456" s="88">
        <f>-IF('1 SP'!F19+'1 CE'!E27&lt;'1 SP'!E19,-('1 SP'!E19-('1 SP'!F19+'1 CE'!E27)),0)</f>
        <v>0</v>
      </c>
      <c r="G456" s="88">
        <f>-IF('1 SP'!G19+'1 CE'!F27&lt;'1 SP'!F19,-('1 SP'!F19-('1 SP'!G19+'1 CE'!F27)),0)</f>
        <v>0</v>
      </c>
      <c r="H456" s="5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</row>
    <row r="457" spans="1:58" x14ac:dyDescent="0.2">
      <c r="A457" s="103"/>
      <c r="C457" s="88"/>
      <c r="D457" s="88"/>
      <c r="E457" s="88"/>
      <c r="F457" s="88"/>
      <c r="G457" s="88"/>
      <c r="H457" s="5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</row>
    <row r="458" spans="1:58" x14ac:dyDescent="0.2">
      <c r="A458" s="108" t="s">
        <v>226</v>
      </c>
      <c r="C458" s="109">
        <f>-C459+C460</f>
        <v>-17</v>
      </c>
      <c r="D458" s="109">
        <f>-D459+D460</f>
        <v>-17</v>
      </c>
      <c r="E458" s="109">
        <f>-E459+E460</f>
        <v>-17</v>
      </c>
      <c r="F458" s="109">
        <f>-F459+F460</f>
        <v>-17</v>
      </c>
      <c r="G458" s="109">
        <f>-G459+G460</f>
        <v>-17</v>
      </c>
      <c r="H458" s="5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</row>
    <row r="459" spans="1:58" x14ac:dyDescent="0.2">
      <c r="A459" s="103" t="s">
        <v>223</v>
      </c>
      <c r="C459" s="88">
        <f>IF('1 SP'!C59&gt;'1 SP'!B59,'1 SP'!C59-'1 SP'!B59,0)</f>
        <v>17</v>
      </c>
      <c r="D459" s="88">
        <f>IF('1 SP'!D59&gt;'1 SP'!C59,'1 SP'!D59-'1 SP'!C59,0)</f>
        <v>17</v>
      </c>
      <c r="E459" s="88">
        <f>IF('1 SP'!E59&gt;'1 SP'!D59,'1 SP'!E59-'1 SP'!D59,0)</f>
        <v>17</v>
      </c>
      <c r="F459" s="88">
        <f>IF('1 SP'!F59&gt;'1 SP'!E59,'1 SP'!F59-'1 SP'!E59,0)</f>
        <v>17</v>
      </c>
      <c r="G459" s="88">
        <f>IF('1 SP'!G59&gt;'1 SP'!F59,'1 SP'!G59-'1 SP'!F59,0)</f>
        <v>17</v>
      </c>
      <c r="H459" s="5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</row>
    <row r="460" spans="1:58" x14ac:dyDescent="0.2">
      <c r="A460" s="103" t="s">
        <v>224</v>
      </c>
      <c r="C460" s="88">
        <f>-IF('1 SP'!C59&lt;'1 SP'!B59,'1 SP'!C59-'1 SP'!B59,0)</f>
        <v>0</v>
      </c>
      <c r="D460" s="88">
        <f>-IF('1 SP'!D59&lt;'1 SP'!C59,'1 SP'!D59-'1 SP'!C59,0)</f>
        <v>0</v>
      </c>
      <c r="E460" s="88">
        <f>-IF('1 SP'!E59&lt;'1 SP'!D59,'1 SP'!E59-'1 SP'!D59,0)</f>
        <v>0</v>
      </c>
      <c r="F460" s="88">
        <f>-IF('1 SP'!F59&lt;'1 SP'!E59,'1 SP'!F59-'1 SP'!E59,0)</f>
        <v>0</v>
      </c>
      <c r="G460" s="88">
        <f>-IF('1 SP'!G59&lt;'1 SP'!F59,'1 SP'!G59-'1 SP'!F59,0)</f>
        <v>0</v>
      </c>
      <c r="H460" s="5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</row>
    <row r="461" spans="1:58" x14ac:dyDescent="0.2">
      <c r="A461" s="103"/>
      <c r="C461" s="88"/>
      <c r="D461" s="88"/>
      <c r="E461" s="88"/>
      <c r="F461" s="88"/>
      <c r="G461" s="88"/>
      <c r="H461" s="5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</row>
    <row r="462" spans="1:58" x14ac:dyDescent="0.2">
      <c r="A462" s="108" t="s">
        <v>227</v>
      </c>
      <c r="C462" s="109">
        <f>-C463+C464</f>
        <v>-3</v>
      </c>
      <c r="D462" s="109">
        <f>-D463+D464</f>
        <v>-3</v>
      </c>
      <c r="E462" s="109">
        <f>-E463+E464</f>
        <v>-3</v>
      </c>
      <c r="F462" s="109">
        <f>-F463+F464</f>
        <v>-3</v>
      </c>
      <c r="G462" s="109">
        <f>-G463+G464</f>
        <v>-3</v>
      </c>
      <c r="H462" s="5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</row>
    <row r="463" spans="1:58" x14ac:dyDescent="0.2">
      <c r="A463" s="103" t="s">
        <v>223</v>
      </c>
      <c r="C463" s="88">
        <f>+IF(('1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SP'!B236)&lt;0,-('1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SP'!B236),0)</f>
        <v>3</v>
      </c>
      <c r="D463" s="88">
        <f>+IF(('1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SP'!C236)&lt;0,-('1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SP'!C236),0)</f>
        <v>3</v>
      </c>
      <c r="E463" s="88">
        <f>+IF(('1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SP'!D236)&lt;0,-('1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SP'!D236),0)</f>
        <v>3</v>
      </c>
      <c r="F463" s="88">
        <f>+IF(('1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SP'!E236)&lt;0,-('1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SP'!E236),0)</f>
        <v>3</v>
      </c>
      <c r="G463" s="88">
        <f>+IF(('1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SP'!F236)&lt;0,-('1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SP'!F236),0)</f>
        <v>3</v>
      </c>
      <c r="H463" s="5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</row>
    <row r="464" spans="1:58" x14ac:dyDescent="0.2">
      <c r="A464" s="103" t="s">
        <v>224</v>
      </c>
      <c r="C464" s="88">
        <f>+IF((('1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SP'!B236))&gt;0,('1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SP'!B236),0)</f>
        <v>0</v>
      </c>
      <c r="D464" s="88">
        <f>+IF((('1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SP'!C236))&gt;0,('1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SP'!C236),0)</f>
        <v>0</v>
      </c>
      <c r="E464" s="88">
        <f>+IF((('1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SP'!D236))&gt;0,('1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SP'!D236),0)</f>
        <v>0</v>
      </c>
      <c r="F464" s="88">
        <f>+IF((('1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SP'!E236))&gt;0,('1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SP'!E236),0)</f>
        <v>0</v>
      </c>
      <c r="G464" s="88">
        <f>+IF((('1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SP'!F236))&gt;0,('1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SP'!F236),0)</f>
        <v>0</v>
      </c>
      <c r="H464" s="5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</row>
    <row r="465" spans="1:58" x14ac:dyDescent="0.2">
      <c r="A465" s="103"/>
      <c r="C465" s="88"/>
      <c r="D465" s="88"/>
      <c r="E465" s="88"/>
      <c r="F465" s="88"/>
      <c r="G465" s="88"/>
      <c r="H465" s="5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</row>
    <row r="466" spans="1:58" x14ac:dyDescent="0.2">
      <c r="A466" s="103"/>
      <c r="C466" s="88"/>
      <c r="D466" s="88"/>
      <c r="E466" s="88"/>
      <c r="F466" s="88"/>
      <c r="G466" s="88"/>
      <c r="H466" s="5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</row>
    <row r="467" spans="1:58" ht="17" thickBot="1" x14ac:dyDescent="0.25">
      <c r="A467" s="46" t="s">
        <v>228</v>
      </c>
      <c r="B467" s="74"/>
      <c r="C467" s="74">
        <f>+C450+C454+C458+C462</f>
        <v>-34</v>
      </c>
      <c r="D467" s="74">
        <f>+D450+D454+D458+D462</f>
        <v>-36</v>
      </c>
      <c r="E467" s="74">
        <f>+E450+E454+E458+E462</f>
        <v>-38</v>
      </c>
      <c r="F467" s="74">
        <f>+F450+F454+F458+F462</f>
        <v>-40</v>
      </c>
      <c r="G467" s="74">
        <f>+G450+G454+G458+G462</f>
        <v>-42</v>
      </c>
      <c r="H467" s="6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</row>
    <row r="468" spans="1:58" ht="17" thickTop="1" x14ac:dyDescent="0.2">
      <c r="A468" s="91"/>
      <c r="C468" s="88"/>
      <c r="D468" s="88"/>
      <c r="E468" s="88"/>
      <c r="F468" s="88"/>
      <c r="G468" s="88"/>
      <c r="H468" s="5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</row>
    <row r="469" spans="1:58" x14ac:dyDescent="0.2">
      <c r="A469" s="5" t="s">
        <v>229</v>
      </c>
      <c r="B469" s="2"/>
      <c r="C469" s="2"/>
      <c r="D469" s="2"/>
      <c r="E469" s="2"/>
      <c r="F469" s="2"/>
      <c r="G469" s="2"/>
      <c r="H469" s="62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</row>
    <row r="470" spans="1:58" x14ac:dyDescent="0.2">
      <c r="A470" s="107"/>
      <c r="C470" s="88"/>
      <c r="D470" s="88"/>
      <c r="E470" s="88"/>
      <c r="F470" s="88"/>
      <c r="G470" s="88"/>
      <c r="H470" s="5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</row>
    <row r="471" spans="1:58" x14ac:dyDescent="0.2">
      <c r="A471" s="110" t="s">
        <v>230</v>
      </c>
      <c r="C471" s="88"/>
      <c r="D471" s="88"/>
      <c r="E471" s="88"/>
      <c r="F471" s="88"/>
      <c r="G471" s="88"/>
      <c r="H471" s="5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</row>
    <row r="472" spans="1:58" x14ac:dyDescent="0.2">
      <c r="A472" s="110" t="s">
        <v>231</v>
      </c>
      <c r="C472" s="88">
        <f>+'1 SP'!C191-'1 SP'!B191</f>
        <v>1</v>
      </c>
      <c r="D472" s="88">
        <f>+'1 SP'!D191-'1 SP'!C191</f>
        <v>1</v>
      </c>
      <c r="E472" s="88">
        <f>+'1 SP'!E191-'1 SP'!D191</f>
        <v>1</v>
      </c>
      <c r="F472" s="88">
        <f>+'1 SP'!F191-'1 SP'!E191</f>
        <v>1</v>
      </c>
      <c r="G472" s="88">
        <f>+'1 SP'!G191-'1 SP'!F191</f>
        <v>1</v>
      </c>
      <c r="H472" s="5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</row>
    <row r="473" spans="1:58" x14ac:dyDescent="0.2">
      <c r="A473" s="103" t="s">
        <v>232</v>
      </c>
      <c r="C473" s="88">
        <f>+IF('1 SP'!C192&gt;'1 SP'!B192,'1 SP'!C192-'1 SP'!B192,0)</f>
        <v>1</v>
      </c>
      <c r="D473" s="88">
        <f>+IF('1 SP'!D192&gt;'1 SP'!C192,'1 SP'!D192-'1 SP'!C192,0)</f>
        <v>1</v>
      </c>
      <c r="E473" s="88">
        <f>+IF('1 SP'!E192&gt;'1 SP'!D192,'1 SP'!E192-'1 SP'!D192,0)</f>
        <v>1</v>
      </c>
      <c r="F473" s="88">
        <f>+IF('1 SP'!F192&gt;'1 SP'!E192,'1 SP'!F192-'1 SP'!E192,0)</f>
        <v>1</v>
      </c>
      <c r="G473" s="88">
        <f>+IF('1 SP'!G192&gt;'1 SP'!F192,'1 SP'!G192-'1 SP'!F192,0)</f>
        <v>1</v>
      </c>
      <c r="H473" s="5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</row>
    <row r="474" spans="1:58" x14ac:dyDescent="0.2">
      <c r="A474" s="103" t="s">
        <v>233</v>
      </c>
      <c r="C474" s="88">
        <f>+IF('1 SP'!C192&lt;'1 SP'!B192,'1 SP'!C192-'1 SP'!B192,0)</f>
        <v>0</v>
      </c>
      <c r="D474" s="88">
        <f>+IF('1 SP'!D192&lt;'1 SP'!C192,'1 SP'!D192-'1 SP'!C192,0)</f>
        <v>0</v>
      </c>
      <c r="E474" s="88">
        <f>+IF('1 SP'!E192&lt;'1 SP'!D192,'1 SP'!E192-'1 SP'!D192,0)</f>
        <v>0</v>
      </c>
      <c r="F474" s="88">
        <f>+IF('1 SP'!F192&lt;'1 SP'!E192,'1 SP'!F192-'1 SP'!E192,0)</f>
        <v>0</v>
      </c>
      <c r="G474" s="88">
        <f>+IF('1 SP'!G192&lt;'1 SP'!F192,'1 SP'!G192-'1 SP'!F192,0)</f>
        <v>0</v>
      </c>
      <c r="H474" s="5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</row>
    <row r="475" spans="1:58" x14ac:dyDescent="0.2">
      <c r="A475" s="103"/>
      <c r="C475" s="88"/>
      <c r="D475" s="88"/>
      <c r="E475" s="88"/>
      <c r="F475" s="88"/>
      <c r="G475" s="88"/>
      <c r="H475" s="5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</row>
    <row r="476" spans="1:58" x14ac:dyDescent="0.2">
      <c r="A476" s="110" t="s">
        <v>234</v>
      </c>
      <c r="C476" s="88"/>
      <c r="D476" s="88"/>
      <c r="E476" s="88"/>
      <c r="F476" s="88"/>
      <c r="G476" s="88"/>
      <c r="H476" s="5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</row>
    <row r="477" spans="1:58" x14ac:dyDescent="0.2">
      <c r="A477" s="103" t="s">
        <v>235</v>
      </c>
      <c r="C477" s="88">
        <f>+IF('1 SP'!B8-'1 SP'!C8+'1 SP'!C134-'1 SP'!B134&gt;0,'1 SP'!C134-'1 SP'!B134+'1 SP'!B8-'1 SP'!C8,0)</f>
        <v>0</v>
      </c>
      <c r="D477" s="88">
        <f>+IF('1 SP'!C8-'1 SP'!D8+'1 SP'!D134-'1 SP'!C134&gt;0,'1 SP'!D134-'1 SP'!C134+'1 SP'!C8-'1 SP'!D8,0)</f>
        <v>0</v>
      </c>
      <c r="E477" s="88">
        <f>+IF('1 SP'!D8-'1 SP'!E8+'1 SP'!E134-'1 SP'!D134&gt;0,'1 SP'!E134-'1 SP'!D134+'1 SP'!D8-'1 SP'!E8,0)</f>
        <v>0</v>
      </c>
      <c r="F477" s="88">
        <f>+IF('1 SP'!E8-'1 SP'!F8+'1 SP'!F134-'1 SP'!E134&gt;0,'1 SP'!F134-'1 SP'!E134+'1 SP'!E8-'1 SP'!F8,0)</f>
        <v>0</v>
      </c>
      <c r="G477" s="88">
        <f>+IF('1 SP'!F8-'1 SP'!G8+'1 SP'!G134-'1 SP'!F134&gt;0,'1 SP'!G134-'1 SP'!F134+'1 SP'!F8-'1 SP'!G8,0)</f>
        <v>0</v>
      </c>
      <c r="H477" s="5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</row>
    <row r="478" spans="1:58" x14ac:dyDescent="0.2">
      <c r="A478" s="103" t="s">
        <v>236</v>
      </c>
      <c r="C478" s="88">
        <f>-IF('1 SP'!B134-'1 SP'!C134+'1 SP'!C8-'1 SP'!B8&gt;0,'1 SP'!B134-'1 SP'!C134+'1 SP'!C8-'1 SP'!B8,0)</f>
        <v>-1</v>
      </c>
      <c r="D478" s="88">
        <f>-IF('1 SP'!C134-'1 SP'!D134+'1 SP'!D8-'1 SP'!C8&gt;0,'1 SP'!C134-'1 SP'!D134+'1 SP'!D8-'1 SP'!C8,0)</f>
        <v>-1</v>
      </c>
      <c r="E478" s="88">
        <f>-IF('1 SP'!D134-'1 SP'!E134+'1 SP'!E8-'1 SP'!D8&gt;0,'1 SP'!D134-'1 SP'!E134+'1 SP'!E8-'1 SP'!D8,0)</f>
        <v>-1</v>
      </c>
      <c r="F478" s="88">
        <f>-IF('1 SP'!E134-'1 SP'!F134+'1 SP'!F8-'1 SP'!E8&gt;0,'1 SP'!E134-'1 SP'!F134+'1 SP'!F8-'1 SP'!E8,0)</f>
        <v>-1</v>
      </c>
      <c r="G478" s="88">
        <f>-IF('1 SP'!F134-'1 SP'!G134+'1 SP'!G8-'1 SP'!F8&gt;0,'1 SP'!F134-'1 SP'!G134+'1 SP'!G8-'1 SP'!F8,0)</f>
        <v>-1</v>
      </c>
      <c r="H478" s="5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</row>
    <row r="479" spans="1:58" x14ac:dyDescent="0.2">
      <c r="A479" s="103" t="s">
        <v>237</v>
      </c>
      <c r="C479" s="88">
        <f>+'1 SP'!B164+'1 SP'!C162+'1 SP'!C161+'1 SP'!C158+'1 SP'!C157+'1 SP'!C138+'1 SP'!C137+'1 SP'!C136+'1 SP'!C135-'1 SP'!B135-'1 SP'!B136-'1 SP'!B137-'1 SP'!B138-'1 SP'!B157-'1 SP'!B158-'1 SP'!B160-'1 SP'!B161-'1 SP'!B162-'1 SP'!B164</f>
        <v>23</v>
      </c>
      <c r="D479" s="88">
        <f>+'1 SP'!C164+'1 SP'!D162+'1 SP'!D161+'1 SP'!D158+'1 SP'!D157+'1 SP'!D138+'1 SP'!D137+'1 SP'!D136+'1 SP'!D135-'1 SP'!C135-'1 SP'!C136-'1 SP'!C137-'1 SP'!C138-'1 SP'!C157-'1 SP'!C158-'1 SP'!C160-'1 SP'!C161-'1 SP'!C162-'1 SP'!C164</f>
        <v>23</v>
      </c>
      <c r="E479" s="88">
        <f>+'1 SP'!D164+'1 SP'!E162+'1 SP'!E161+'1 SP'!E158+'1 SP'!E157+'1 SP'!E138+'1 SP'!E137+'1 SP'!E136+'1 SP'!E135-'1 SP'!D135-'1 SP'!D136-'1 SP'!D137-'1 SP'!D138-'1 SP'!D157-'1 SP'!D158-'1 SP'!D160-'1 SP'!D161-'1 SP'!D162-'1 SP'!D164</f>
        <v>23</v>
      </c>
      <c r="F479" s="88">
        <f>+'1 SP'!E164+'1 SP'!F162+'1 SP'!F161+'1 SP'!F158+'1 SP'!F157+'1 SP'!F138+'1 SP'!F137+'1 SP'!F136+'1 SP'!F135-'1 SP'!E135-'1 SP'!E136-'1 SP'!E137-'1 SP'!E138-'1 SP'!E157-'1 SP'!E158-'1 SP'!E160-'1 SP'!E161-'1 SP'!E162-'1 SP'!E164</f>
        <v>23</v>
      </c>
      <c r="G479" s="88">
        <f>+'1 SP'!F164+'1 SP'!G162+'1 SP'!G161+'1 SP'!G158+'1 SP'!G157+'1 SP'!G138+'1 SP'!G137+'1 SP'!G136+'1 SP'!G135-'1 SP'!F135-'1 SP'!F136-'1 SP'!F137-'1 SP'!F138-'1 SP'!F157-'1 SP'!F158-'1 SP'!F160-'1 SP'!F161-'1 SP'!F162-'1 SP'!F164</f>
        <v>23</v>
      </c>
      <c r="H479" s="5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</row>
    <row r="480" spans="1:58" ht="17" thickBot="1" x14ac:dyDescent="0.25">
      <c r="A480" s="46" t="s">
        <v>238</v>
      </c>
      <c r="B480" s="74"/>
      <c r="C480" s="74">
        <f>+SUM(C471:C479)</f>
        <v>24</v>
      </c>
      <c r="D480" s="74">
        <f>+SUM(D471:D479)</f>
        <v>24</v>
      </c>
      <c r="E480" s="74">
        <f>+SUM(E471:E479)</f>
        <v>24</v>
      </c>
      <c r="F480" s="74">
        <f>+SUM(F471:F479)</f>
        <v>24</v>
      </c>
      <c r="G480" s="74">
        <f>+SUM(G471:G479)</f>
        <v>24</v>
      </c>
      <c r="H480" s="6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</row>
    <row r="481" spans="1:58" ht="17" thickTop="1" x14ac:dyDescent="0.2">
      <c r="A481" s="91"/>
      <c r="C481" s="88"/>
      <c r="D481" s="88"/>
      <c r="E481" s="88"/>
      <c r="F481" s="88"/>
      <c r="G481" s="88"/>
      <c r="H481" s="5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</row>
    <row r="482" spans="1:58" ht="17" thickBot="1" x14ac:dyDescent="0.25">
      <c r="A482" s="46" t="s">
        <v>239</v>
      </c>
      <c r="B482" s="74"/>
      <c r="C482" s="74">
        <f>+C480+C467+C446</f>
        <v>5</v>
      </c>
      <c r="D482" s="74">
        <f>+D480+D467+D446</f>
        <v>10</v>
      </c>
      <c r="E482" s="74">
        <f>+E480+E467+E446</f>
        <v>15</v>
      </c>
      <c r="F482" s="74">
        <f>+F480+F467+F446</f>
        <v>20</v>
      </c>
      <c r="G482" s="74">
        <f>+G480+G467+G446</f>
        <v>25</v>
      </c>
      <c r="H482" s="6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</row>
    <row r="483" spans="1:58" ht="17" thickTop="1" x14ac:dyDescent="0.2">
      <c r="A483" s="108" t="str">
        <f>+"Disponibilità liquide al 1 gennaio "</f>
        <v xml:space="preserve">Disponibilità liquide al 1 gennaio </v>
      </c>
      <c r="C483" s="109">
        <f>+'1 SP'!B117</f>
        <v>6</v>
      </c>
      <c r="D483" s="109">
        <f>+C484</f>
        <v>11</v>
      </c>
      <c r="E483" s="109">
        <f>+D484</f>
        <v>21</v>
      </c>
      <c r="F483" s="109">
        <f>+E484</f>
        <v>36</v>
      </c>
      <c r="G483" s="109">
        <f>+F484</f>
        <v>56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</row>
    <row r="484" spans="1:58" x14ac:dyDescent="0.2">
      <c r="A484" s="108" t="str">
        <f>+"Disponibilità liquide al 31 dicembre "</f>
        <v xml:space="preserve">Disponibilità liquide al 31 dicembre </v>
      </c>
      <c r="C484" s="109">
        <f>+C483+C482</f>
        <v>11</v>
      </c>
      <c r="D484" s="109">
        <f>+D483+D482</f>
        <v>21</v>
      </c>
      <c r="E484" s="109">
        <f>+E483+E482</f>
        <v>36</v>
      </c>
      <c r="F484" s="109">
        <f>+F483+F482</f>
        <v>56</v>
      </c>
      <c r="G484" s="109">
        <f>+G483+G482</f>
        <v>81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</row>
    <row r="485" spans="1:58" x14ac:dyDescent="0.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</row>
    <row r="486" spans="1:58" x14ac:dyDescent="0.2">
      <c r="A486" s="9"/>
      <c r="B486" s="10"/>
      <c r="C486" s="10"/>
      <c r="D486" s="10"/>
      <c r="E486" s="10"/>
      <c r="F486" s="10"/>
      <c r="G486" s="10"/>
      <c r="H486" s="10" t="s">
        <v>281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</row>
    <row r="487" spans="1:58" x14ac:dyDescent="0.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</row>
    <row r="488" spans="1:58" x14ac:dyDescent="0.2">
      <c r="A488" s="67" t="s">
        <v>251</v>
      </c>
      <c r="B488" s="67"/>
      <c r="C488" s="67"/>
      <c r="D488" s="67"/>
      <c r="E488" s="67"/>
      <c r="F488" s="6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</row>
    <row r="489" spans="1:58" x14ac:dyDescent="0.2">
      <c r="A489" s="67"/>
      <c r="B489" s="67"/>
      <c r="C489" s="67"/>
      <c r="D489" s="67"/>
      <c r="E489" s="67"/>
      <c r="F489" s="6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</row>
    <row r="490" spans="1:58" x14ac:dyDescent="0.2">
      <c r="A490" s="67"/>
      <c r="B490" s="111"/>
      <c r="C490" s="67"/>
      <c r="D490" s="67"/>
      <c r="E490" s="67"/>
      <c r="F490" s="6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</row>
    <row r="491" spans="1:58" x14ac:dyDescent="0.2">
      <c r="A491" s="67"/>
      <c r="B491" s="90">
        <f>+'1 SP'!B1</f>
        <v>2017</v>
      </c>
      <c r="C491" s="90">
        <f>+'1 SP'!C1</f>
        <v>2018</v>
      </c>
      <c r="D491" s="90">
        <f>+'1 SP'!D1</f>
        <v>2019</v>
      </c>
      <c r="E491" s="90">
        <f>+'1 SP'!E1</f>
        <v>2020</v>
      </c>
      <c r="F491" s="90">
        <f>+'1 SP'!F1</f>
        <v>2021</v>
      </c>
      <c r="G491" s="90">
        <f>+'1 SP'!G1</f>
        <v>2022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</row>
    <row r="492" spans="1:58" x14ac:dyDescent="0.2">
      <c r="A492" s="112" t="s">
        <v>240</v>
      </c>
      <c r="C492" s="67"/>
      <c r="D492" s="67"/>
      <c r="E492" s="67"/>
      <c r="F492" s="67"/>
      <c r="G492" s="6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</row>
    <row r="493" spans="1:58" x14ac:dyDescent="0.2">
      <c r="A493" s="113" t="s">
        <v>241</v>
      </c>
      <c r="C493" s="87">
        <f>+'1 CE'!B13+('1 SP'!B65-'1 SP'!C65+'1 SP'!B66-'1 SP'!C66+'1 SP'!B67-'1 SP'!C67+'1 SP'!B68-'1 SP'!C68)+('1 SP'!B74-'1 SP'!C74)-C494</f>
        <v>7</v>
      </c>
      <c r="D493" s="87">
        <f>+'1 CE'!C13+('1 SP'!C65-'1 SP'!D65+'1 SP'!C66-'1 SP'!D66+'1 SP'!C67-'1 SP'!D67+'1 SP'!C68-'1 SP'!D68)+('1 SP'!C74-'1 SP'!D74)-D494</f>
        <v>20</v>
      </c>
      <c r="E493" s="87">
        <f>+'1 CE'!D13+('1 SP'!D65-'1 SP'!E65+'1 SP'!D66-'1 SP'!E66+'1 SP'!D67-'1 SP'!E67+'1 SP'!D68-'1 SP'!E68)+('1 SP'!D74-'1 SP'!E74)-E494</f>
        <v>33</v>
      </c>
      <c r="F493" s="87">
        <f>+'1 CE'!E13+('1 SP'!E65-'1 SP'!F65+'1 SP'!E66-'1 SP'!F66+'1 SP'!E67-'1 SP'!F67+'1 SP'!E68-'1 SP'!F68)+('1 SP'!E74-'1 SP'!F74)-F494</f>
        <v>46</v>
      </c>
      <c r="G493" s="87">
        <f>+'1 CE'!F13+('1 SP'!F65-'1 SP'!G65+'1 SP'!F66-'1 SP'!G66+'1 SP'!F67-'1 SP'!G67+'1 SP'!F68-'1 SP'!G68)+('1 SP'!F74-'1 SP'!G74)-G494</f>
        <v>59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</row>
    <row r="494" spans="1:58" x14ac:dyDescent="0.2">
      <c r="A494" s="67" t="s">
        <v>242</v>
      </c>
      <c r="C494" s="87">
        <f>+'1 CE'!B12</f>
        <v>2</v>
      </c>
      <c r="D494" s="87">
        <f>+'1 CE'!C12</f>
        <v>4</v>
      </c>
      <c r="E494" s="87">
        <f>+'1 CE'!D12</f>
        <v>6</v>
      </c>
      <c r="F494" s="87">
        <f>+'1 CE'!E12</f>
        <v>8</v>
      </c>
      <c r="G494" s="87">
        <f>+'1 CE'!F12</f>
        <v>10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</row>
    <row r="495" spans="1:58" x14ac:dyDescent="0.2">
      <c r="A495" s="67" t="s">
        <v>243</v>
      </c>
      <c r="C495" s="87">
        <f>-(+'1 CE'!B16+'1 CE'!B17+'1 CE'!B18+'1 CE'!B32)+'1 SP'!B64-'1 SP'!C64+('1 SP'!C205+'1 SP'!C201-'1 SP'!B205-'1 SP'!B201)-C496</f>
        <v>1</v>
      </c>
      <c r="D495" s="87">
        <f>-(+'1 CE'!C16+'1 CE'!C17+'1 CE'!C18+'1 CE'!C32)+'1 SP'!C64-'1 SP'!D64+('1 SP'!D205+'1 SP'!D201-'1 SP'!C205-'1 SP'!C201)-D496</f>
        <v>-1</v>
      </c>
      <c r="E495" s="87">
        <f>-(+'1 CE'!D16+'1 CE'!D17+'1 CE'!D18+'1 CE'!D32)+'1 SP'!D64-'1 SP'!E64+('1 SP'!E205+'1 SP'!E201-'1 SP'!D205-'1 SP'!D201)-E496</f>
        <v>-3</v>
      </c>
      <c r="F495" s="87">
        <f>-(+'1 CE'!E16+'1 CE'!E17+'1 CE'!E18+'1 CE'!E32)+'1 SP'!E64-'1 SP'!F64+('1 SP'!F205+'1 SP'!F201-'1 SP'!E205-'1 SP'!E201)-F496</f>
        <v>-5</v>
      </c>
      <c r="G495" s="87">
        <f>-(+'1 CE'!F16+'1 CE'!F17+'1 CE'!F18+'1 CE'!F32)+'1 SP'!F64-'1 SP'!G64+('1 SP'!G205+'1 SP'!G201-'1 SP'!F205-'1 SP'!F201)-G496</f>
        <v>-7</v>
      </c>
      <c r="H495" s="4"/>
    </row>
    <row r="496" spans="1:58" x14ac:dyDescent="0.2">
      <c r="A496" s="67" t="s">
        <v>244</v>
      </c>
      <c r="C496" s="87">
        <f>-'1 CE'!B17-'1 CE'!B18</f>
        <v>-2</v>
      </c>
      <c r="D496" s="87">
        <f>-'1 CE'!C17-'1 CE'!C18</f>
        <v>-4</v>
      </c>
      <c r="E496" s="87">
        <f>-'1 CE'!D17-'1 CE'!D18</f>
        <v>-6</v>
      </c>
      <c r="F496" s="87">
        <f>-'1 CE'!E17-'1 CE'!E18</f>
        <v>-8</v>
      </c>
      <c r="G496" s="87">
        <f>-'1 CE'!F17-'1 CE'!F18</f>
        <v>-10</v>
      </c>
      <c r="H496" s="4"/>
    </row>
    <row r="497" spans="1:8" x14ac:dyDescent="0.2">
      <c r="A497" s="67" t="s">
        <v>245</v>
      </c>
      <c r="C497" s="87">
        <f>-'1 CE'!B20-'1 CE'!B21-'1 CE'!B24</f>
        <v>-3</v>
      </c>
      <c r="D497" s="87">
        <f>-'1 CE'!C20-'1 CE'!C21-'1 CE'!C24</f>
        <v>-6</v>
      </c>
      <c r="E497" s="87">
        <f>-'1 CE'!D20-'1 CE'!D21-'1 CE'!D24</f>
        <v>-9</v>
      </c>
      <c r="F497" s="87">
        <f>-'1 CE'!E20-'1 CE'!E21-'1 CE'!E24</f>
        <v>-12</v>
      </c>
      <c r="G497" s="87">
        <f>-'1 CE'!F20-'1 CE'!F21-'1 CE'!F24</f>
        <v>-15</v>
      </c>
      <c r="H497" s="4"/>
    </row>
    <row r="498" spans="1:8" x14ac:dyDescent="0.2">
      <c r="A498" s="67" t="s">
        <v>246</v>
      </c>
      <c r="C498" s="87">
        <f>-'1 CE'!B35+('1 SP'!B124-'1 SP'!C124)+('1 SP'!C243-'1 SP'!B243)+('1 SP'!B76-'1 SP'!C76+'1 SP'!B80-'1 SP'!C80+'1 SP'!B84-'1 SP'!C84+'1 SP'!B88-'1 SP'!C88+'1 SP'!B92-'1 SP'!C92+'1 SP'!B96-'1 SP'!C96+'1 SP'!B100-'1 SP'!C100+'1 SP'!C179-'1 SP'!B179+'1 SP'!C183-'1 SP'!B183+'1 SP'!C187-'1 SP'!B187+'1 SP'!C195-'1 SP'!B195+'1 SP'!C207-'1 SP'!B207+'1 SP'!C211-'1 SP'!B211+'1 SP'!C215-'1 SP'!B215+'1 SP'!C219-'1 SP'!B219+'1 SP'!C223-'1 SP'!B223+'1 SP'!C235-'1 SP'!B235+'1 SP'!C231-'1 SP'!B231)</f>
        <v>3</v>
      </c>
      <c r="D498" s="87">
        <f>-'1 CE'!C35+('1 SP'!C124-'1 SP'!D124)+('1 SP'!D243-'1 SP'!C243)+('1 SP'!C76-'1 SP'!D76+'1 SP'!C80-'1 SP'!D80+'1 SP'!C84-'1 SP'!D84+'1 SP'!C88-'1 SP'!D88+'1 SP'!C92-'1 SP'!D92+'1 SP'!C96-'1 SP'!D96+'1 SP'!C100-'1 SP'!D100+'1 SP'!D179-'1 SP'!C179+'1 SP'!D183-'1 SP'!C183+'1 SP'!D187-'1 SP'!C187+'1 SP'!D195-'1 SP'!C195+'1 SP'!D207-'1 SP'!C207+'1 SP'!D211-'1 SP'!C211+'1 SP'!D215-'1 SP'!C215+'1 SP'!D219-'1 SP'!C219+'1 SP'!D223-'1 SP'!C223+'1 SP'!D235-'1 SP'!C235+'1 SP'!D231-'1 SP'!C231)</f>
        <v>2</v>
      </c>
      <c r="E498" s="87">
        <f>-'1 CE'!D35+('1 SP'!D124-'1 SP'!E124)+('1 SP'!E243-'1 SP'!D243)+('1 SP'!D76-'1 SP'!E76+'1 SP'!D80-'1 SP'!E80+'1 SP'!D84-'1 SP'!E84+'1 SP'!D88-'1 SP'!E88+'1 SP'!D92-'1 SP'!E92+'1 SP'!D96-'1 SP'!E96+'1 SP'!D100-'1 SP'!E100+'1 SP'!E179-'1 SP'!D179+'1 SP'!E183-'1 SP'!D183+'1 SP'!E187-'1 SP'!D187+'1 SP'!E195-'1 SP'!D195+'1 SP'!E207-'1 SP'!D207+'1 SP'!E211-'1 SP'!D211+'1 SP'!E215-'1 SP'!D215+'1 SP'!E219-'1 SP'!D219+'1 SP'!E223-'1 SP'!D223+'1 SP'!E235-'1 SP'!D235+'1 SP'!E231-'1 SP'!D231)</f>
        <v>1</v>
      </c>
      <c r="F498" s="87">
        <f>-'1 CE'!E35+('1 SP'!E124-'1 SP'!F124)+('1 SP'!F243-'1 SP'!E243)+('1 SP'!E76-'1 SP'!F76+'1 SP'!E80-'1 SP'!F80+'1 SP'!E84-'1 SP'!F84+'1 SP'!E88-'1 SP'!F88+'1 SP'!E92-'1 SP'!F92+'1 SP'!E96-'1 SP'!F96+'1 SP'!E100-'1 SP'!F100+'1 SP'!F179-'1 SP'!E179+'1 SP'!F183-'1 SP'!E183+'1 SP'!F187-'1 SP'!E187+'1 SP'!F195-'1 SP'!E195+'1 SP'!F207-'1 SP'!E207+'1 SP'!F211-'1 SP'!E211+'1 SP'!F215-'1 SP'!E215+'1 SP'!F219-'1 SP'!E219+'1 SP'!F223-'1 SP'!E223+'1 SP'!F235-'1 SP'!E235+'1 SP'!F231-'1 SP'!E231)</f>
        <v>0</v>
      </c>
      <c r="G498" s="87">
        <f>-'1 CE'!F35+('1 SP'!F124-'1 SP'!G124)+('1 SP'!G243-'1 SP'!F243)+('1 SP'!F76-'1 SP'!G76+'1 SP'!F80-'1 SP'!G80+'1 SP'!F84-'1 SP'!G84+'1 SP'!F88-'1 SP'!G88+'1 SP'!F92-'1 SP'!G92+'1 SP'!F96-'1 SP'!G96+'1 SP'!F100-'1 SP'!G100+'1 SP'!G179-'1 SP'!F179+'1 SP'!G183-'1 SP'!F183+'1 SP'!G187-'1 SP'!F187+'1 SP'!G195-'1 SP'!F195+'1 SP'!G207-'1 SP'!F207+'1 SP'!G211-'1 SP'!F211+'1 SP'!G215-'1 SP'!F215+'1 SP'!G219-'1 SP'!F219+'1 SP'!G223-'1 SP'!F223+'1 SP'!G235-'1 SP'!F235+'1 SP'!G231-'1 SP'!F231)</f>
        <v>-1</v>
      </c>
      <c r="H498" s="4"/>
    </row>
    <row r="499" spans="1:8" x14ac:dyDescent="0.2">
      <c r="A499" s="67" t="s">
        <v>247</v>
      </c>
      <c r="C499" s="87">
        <f>-'1 CE'!B93+'1 SP'!C229-'1 SP'!B229</f>
        <v>0</v>
      </c>
      <c r="D499" s="87">
        <f>-'1 CE'!C93+'1 SP'!D229-'1 SP'!C229</f>
        <v>-2</v>
      </c>
      <c r="E499" s="87">
        <f>-'1 CE'!D93+'1 SP'!E229-'1 SP'!D229</f>
        <v>-4</v>
      </c>
      <c r="F499" s="87">
        <f>-'1 CE'!E93+'1 SP'!F229-'1 SP'!E229</f>
        <v>-6</v>
      </c>
      <c r="G499" s="87">
        <f>-'1 CE'!F93+'1 SP'!G229-'1 SP'!F229</f>
        <v>-8</v>
      </c>
      <c r="H499" s="4"/>
    </row>
    <row r="500" spans="1:8" x14ac:dyDescent="0.2">
      <c r="A500" s="67" t="s">
        <v>248</v>
      </c>
      <c r="C500" s="87">
        <f>+'1 CE'!B69</f>
        <v>8</v>
      </c>
      <c r="D500" s="87">
        <f>+'1 CE'!C69</f>
        <v>16</v>
      </c>
      <c r="E500" s="87">
        <f>+'1 CE'!D69</f>
        <v>24</v>
      </c>
      <c r="F500" s="87">
        <f>+'1 CE'!E69</f>
        <v>32</v>
      </c>
      <c r="G500" s="87">
        <f>+'1 CE'!F69</f>
        <v>40</v>
      </c>
      <c r="H500" s="4"/>
    </row>
    <row r="501" spans="1:8" x14ac:dyDescent="0.2">
      <c r="A501" s="67" t="s">
        <v>271</v>
      </c>
      <c r="C501" s="114">
        <f>-(-'1 SP'!C172-'1 SP'!C175+'1 CE'!B34+'1 CE'!B33+'1 CE'!B23+'1 CE'!B22+'1 SP'!B172+'1 SP'!B175-'1 CE'!B84+'1 CE'!B29+'1 CE'!B30)</f>
        <v>-1</v>
      </c>
      <c r="D501" s="114">
        <f>-(-'1 SP'!D172-'1 SP'!D175+'1 CE'!C34+'1 CE'!C33+'1 CE'!C23+'1 CE'!C22+'1 SP'!C172+'1 SP'!C175-'1 CE'!C84+'1 CE'!C29+'1 CE'!C30)</f>
        <v>-7</v>
      </c>
      <c r="E501" s="114">
        <f>-(-'1 SP'!E172-'1 SP'!E175+'1 CE'!D34+'1 CE'!D33+'1 CE'!D23+'1 CE'!D22+'1 SP'!D172+'1 SP'!D175-'1 CE'!D84+'1 CE'!D29+'1 CE'!D30)</f>
        <v>-13</v>
      </c>
      <c r="F501" s="114">
        <f>-(-'1 SP'!F172-'1 SP'!F175+'1 CE'!E34+'1 CE'!E33+'1 CE'!E23+'1 CE'!E22+'1 SP'!E172+'1 SP'!E175-'1 CE'!E84+'1 CE'!E29+'1 CE'!E30)</f>
        <v>-19</v>
      </c>
      <c r="G501" s="114">
        <f>-(-'1 SP'!G172-'1 SP'!G175+'1 CE'!F34+'1 CE'!F33+'1 CE'!F23+'1 CE'!F22+'1 SP'!F172+'1 SP'!F175-'1 CE'!F84+'1 CE'!F29+'1 CE'!F30)</f>
        <v>-25</v>
      </c>
      <c r="H501" s="4"/>
    </row>
    <row r="502" spans="1:8" x14ac:dyDescent="0.2">
      <c r="A502" s="67"/>
      <c r="C502" s="87"/>
      <c r="D502" s="87"/>
      <c r="E502" s="87"/>
      <c r="F502" s="87"/>
      <c r="G502" s="87"/>
      <c r="H502" s="4"/>
    </row>
    <row r="503" spans="1:8" x14ac:dyDescent="0.2">
      <c r="A503" s="111" t="s">
        <v>249</v>
      </c>
      <c r="C503" s="115">
        <f>SUM(C493:C502)</f>
        <v>15</v>
      </c>
      <c r="D503" s="115">
        <f>SUM(D493:D502)</f>
        <v>22</v>
      </c>
      <c r="E503" s="115">
        <f>SUM(E493:E502)</f>
        <v>29</v>
      </c>
      <c r="F503" s="115">
        <f>SUM(F493:F502)</f>
        <v>36</v>
      </c>
      <c r="G503" s="115">
        <f>SUM(G493:G502)</f>
        <v>43</v>
      </c>
      <c r="H503" s="4"/>
    </row>
    <row r="504" spans="1:8" x14ac:dyDescent="0.2">
      <c r="A504" s="67"/>
      <c r="C504" s="87"/>
      <c r="D504" s="87"/>
      <c r="E504" s="87"/>
      <c r="F504" s="87"/>
      <c r="G504" s="87"/>
      <c r="H504" s="4"/>
    </row>
    <row r="505" spans="1:8" ht="17" x14ac:dyDescent="0.2">
      <c r="A505" s="116" t="s">
        <v>221</v>
      </c>
      <c r="C505" s="117"/>
      <c r="D505" s="87"/>
      <c r="E505" s="87"/>
      <c r="F505" s="87"/>
      <c r="G505" s="87"/>
      <c r="H505" s="4"/>
    </row>
    <row r="506" spans="1:8" x14ac:dyDescent="0.2">
      <c r="A506" s="111" t="s">
        <v>222</v>
      </c>
      <c r="C506" s="115">
        <f>-C507+C508</f>
        <v>-6</v>
      </c>
      <c r="D506" s="115">
        <f>-D507+D508</f>
        <v>-7</v>
      </c>
      <c r="E506" s="115">
        <f>-E507+E508</f>
        <v>-8</v>
      </c>
      <c r="F506" s="115">
        <f>-F507+F508</f>
        <v>-9</v>
      </c>
      <c r="G506" s="115">
        <f>-G507+G508</f>
        <v>-10</v>
      </c>
      <c r="H506" s="4"/>
    </row>
    <row r="507" spans="1:8" x14ac:dyDescent="0.2">
      <c r="A507" s="67" t="s">
        <v>223</v>
      </c>
      <c r="C507" s="114">
        <f>-IF('1 SP'!C26+'1 CE'!B28&gt;'1 SP'!B26,'1 SP'!B26-('1 SP'!C26+'1 CE'!B28),0)</f>
        <v>6</v>
      </c>
      <c r="D507" s="114">
        <f>-IF('1 SP'!D26+'1 CE'!C28&gt;'1 SP'!C26,'1 SP'!C26-('1 SP'!D26+'1 CE'!C28),0)</f>
        <v>7</v>
      </c>
      <c r="E507" s="114">
        <f>-IF('1 SP'!E26+'1 CE'!D28&gt;'1 SP'!D26,'1 SP'!D26-('1 SP'!E26+'1 CE'!D28),0)</f>
        <v>8</v>
      </c>
      <c r="F507" s="114">
        <f>-IF('1 SP'!F26+'1 CE'!E28&gt;'1 SP'!E26,'1 SP'!E26-('1 SP'!F26+'1 CE'!E28),0)</f>
        <v>9</v>
      </c>
      <c r="G507" s="114">
        <f>-IF('1 SP'!G26+'1 CE'!F28&gt;'1 SP'!F26,'1 SP'!F26-('1 SP'!G26+'1 CE'!F28),0)</f>
        <v>10</v>
      </c>
      <c r="H507" s="4"/>
    </row>
    <row r="508" spans="1:8" x14ac:dyDescent="0.2">
      <c r="A508" s="67" t="s">
        <v>224</v>
      </c>
      <c r="C508" s="114">
        <f>-IF('1 SP'!C26+'1 CE'!B28&lt;'1 SP'!B26,-('1 SP'!B26-('1 SP'!C26+'1 CE'!B28)),0)</f>
        <v>0</v>
      </c>
      <c r="D508" s="114">
        <f>-IF('1 SP'!D26+'1 CE'!C28&lt;'1 SP'!C26,-('1 SP'!C26-('1 SP'!D26+'1 CE'!C28)),0)</f>
        <v>0</v>
      </c>
      <c r="E508" s="114">
        <f>-IF('1 SP'!E26+'1 CE'!D28&lt;'1 SP'!D26,-('1 SP'!D26-('1 SP'!E26+'1 CE'!D28)),0)</f>
        <v>0</v>
      </c>
      <c r="F508" s="114">
        <f>-IF('1 SP'!F26+'1 CE'!E28&lt;'1 SP'!E26,-('1 SP'!E26-('1 SP'!F26+'1 CE'!E28)),0)</f>
        <v>0</v>
      </c>
      <c r="G508" s="114">
        <f>-IF('1 SP'!G26+'1 CE'!F28&lt;'1 SP'!F26,-('1 SP'!F26-('1 SP'!G26+'1 CE'!F28)),0)</f>
        <v>0</v>
      </c>
      <c r="H508" s="4"/>
    </row>
    <row r="509" spans="1:8" x14ac:dyDescent="0.2">
      <c r="A509" s="67"/>
      <c r="C509" s="87"/>
      <c r="D509" s="87"/>
      <c r="E509" s="87"/>
      <c r="F509" s="87"/>
      <c r="G509" s="87"/>
      <c r="H509" s="4"/>
    </row>
    <row r="510" spans="1:8" x14ac:dyDescent="0.2">
      <c r="A510" s="111" t="s">
        <v>225</v>
      </c>
      <c r="C510" s="115">
        <f>-C511+C512</f>
        <v>-8</v>
      </c>
      <c r="D510" s="115">
        <f>-D511+D512</f>
        <v>-9</v>
      </c>
      <c r="E510" s="115">
        <f>-E511+E512</f>
        <v>-10</v>
      </c>
      <c r="F510" s="115">
        <f>-F511+F512</f>
        <v>-11</v>
      </c>
      <c r="G510" s="115">
        <f>-G511+G512</f>
        <v>-12</v>
      </c>
      <c r="H510" s="4"/>
    </row>
    <row r="511" spans="1:8" x14ac:dyDescent="0.2">
      <c r="A511" s="67" t="s">
        <v>223</v>
      </c>
      <c r="C511" s="114">
        <f>-IF('1 SP'!C19+'1 CE'!B27&gt;'1 SP'!B19,+'1 SP'!B19-('1 SP'!C19+'1 CE'!B27),0)</f>
        <v>8</v>
      </c>
      <c r="D511" s="114">
        <f>-IF('1 SP'!D19+'1 CE'!C27&gt;'1 SP'!C19,+'1 SP'!C19-('1 SP'!D19+'1 CE'!C27),0)</f>
        <v>9</v>
      </c>
      <c r="E511" s="114">
        <f>-IF('1 SP'!E19+'1 CE'!D27&gt;'1 SP'!D19,+'1 SP'!D19-('1 SP'!E19+'1 CE'!D27),0)</f>
        <v>10</v>
      </c>
      <c r="F511" s="114">
        <f>-IF('1 SP'!F19+'1 CE'!E27&gt;'1 SP'!E19,+'1 SP'!E19-('1 SP'!F19+'1 CE'!E27),0)</f>
        <v>11</v>
      </c>
      <c r="G511" s="114">
        <f>-IF('1 SP'!G19+'1 CE'!F27&gt;'1 SP'!F19,+'1 SP'!F19-('1 SP'!G19+'1 CE'!F27),0)</f>
        <v>12</v>
      </c>
      <c r="H511" s="4"/>
    </row>
    <row r="512" spans="1:8" x14ac:dyDescent="0.2">
      <c r="A512" s="67" t="s">
        <v>224</v>
      </c>
      <c r="C512" s="114">
        <f>-IF('1 SP'!C19+'1 CE'!B27&lt;'1 SP'!B19,-('1 SP'!B19-('1 SP'!C19+'1 CE'!B27)),0)</f>
        <v>0</v>
      </c>
      <c r="D512" s="114">
        <f>-IF('1 SP'!D19+'1 CE'!C27&lt;'1 SP'!C19,-('1 SP'!C19-('1 SP'!D19+'1 CE'!C27)),0)</f>
        <v>0</v>
      </c>
      <c r="E512" s="114">
        <f>-IF('1 SP'!E19+'1 CE'!D27&lt;'1 SP'!D19,-('1 SP'!D19-('1 SP'!E19+'1 CE'!D27)),0)</f>
        <v>0</v>
      </c>
      <c r="F512" s="114">
        <f>-IF('1 SP'!F19+'1 CE'!E27&lt;'1 SP'!E19,-('1 SP'!E19-('1 SP'!F19+'1 CE'!E27)),0)</f>
        <v>0</v>
      </c>
      <c r="G512" s="114">
        <f>-IF('1 SP'!G19+'1 CE'!F27&lt;'1 SP'!F19,-('1 SP'!F19-('1 SP'!G19+'1 CE'!F27)),0)</f>
        <v>0</v>
      </c>
      <c r="H512" s="4"/>
    </row>
    <row r="513" spans="1:8" x14ac:dyDescent="0.2">
      <c r="A513" s="67"/>
      <c r="C513" s="87"/>
      <c r="D513" s="87"/>
      <c r="E513" s="87"/>
      <c r="F513" s="87"/>
      <c r="G513" s="87"/>
      <c r="H513" s="4"/>
    </row>
    <row r="514" spans="1:8" x14ac:dyDescent="0.2">
      <c r="A514" s="111" t="s">
        <v>226</v>
      </c>
      <c r="C514" s="115">
        <f>-C515+C516</f>
        <v>-17</v>
      </c>
      <c r="D514" s="115">
        <f>-D515+D516</f>
        <v>-17</v>
      </c>
      <c r="E514" s="115">
        <f>-E515+E516</f>
        <v>-17</v>
      </c>
      <c r="F514" s="115">
        <f>-F515+F516</f>
        <v>-17</v>
      </c>
      <c r="G514" s="115">
        <f>-G515+G516</f>
        <v>-17</v>
      </c>
      <c r="H514" s="4"/>
    </row>
    <row r="515" spans="1:8" x14ac:dyDescent="0.2">
      <c r="A515" s="67" t="s">
        <v>223</v>
      </c>
      <c r="C515" s="114">
        <f>IF('1 SP'!C59&gt;'1 SP'!B59,'1 SP'!C59-'1 SP'!B59,0)</f>
        <v>17</v>
      </c>
      <c r="D515" s="114">
        <f>IF('1 SP'!D59&gt;'1 SP'!C59,'1 SP'!D59-'1 SP'!C59,0)</f>
        <v>17</v>
      </c>
      <c r="E515" s="114">
        <f>IF('1 SP'!E59&gt;'1 SP'!D59,'1 SP'!E59-'1 SP'!D59,0)</f>
        <v>17</v>
      </c>
      <c r="F515" s="114">
        <f>IF('1 SP'!F59&gt;'1 SP'!E59,'1 SP'!F59-'1 SP'!E59,0)</f>
        <v>17</v>
      </c>
      <c r="G515" s="114">
        <f>IF('1 SP'!G59&gt;'1 SP'!F59,'1 SP'!G59-'1 SP'!F59,0)</f>
        <v>17</v>
      </c>
      <c r="H515" s="4"/>
    </row>
    <row r="516" spans="1:8" x14ac:dyDescent="0.2">
      <c r="A516" s="67" t="s">
        <v>224</v>
      </c>
      <c r="C516" s="114">
        <f>-IF('1 SP'!C59&lt;'1 SP'!B59,'1 SP'!C59-'1 SP'!B59,0)</f>
        <v>0</v>
      </c>
      <c r="D516" s="114">
        <f>-IF('1 SP'!D59&lt;'1 SP'!C59,'1 SP'!D59-'1 SP'!C59,0)</f>
        <v>0</v>
      </c>
      <c r="E516" s="114">
        <f>-IF('1 SP'!E59&lt;'1 SP'!D59,'1 SP'!E59-'1 SP'!D59,0)</f>
        <v>0</v>
      </c>
      <c r="F516" s="114">
        <f>-IF('1 SP'!F59&lt;'1 SP'!E59,'1 SP'!F59-'1 SP'!E59,0)</f>
        <v>0</v>
      </c>
      <c r="G516" s="114">
        <f>-IF('1 SP'!G59&lt;'1 SP'!F59,'1 SP'!G59-'1 SP'!F59,0)</f>
        <v>0</v>
      </c>
      <c r="H516" s="4"/>
    </row>
    <row r="517" spans="1:8" x14ac:dyDescent="0.2">
      <c r="A517" s="67"/>
      <c r="C517" s="114"/>
      <c r="D517" s="114"/>
      <c r="E517" s="114"/>
      <c r="F517" s="114"/>
      <c r="G517" s="114"/>
      <c r="H517" s="4"/>
    </row>
    <row r="518" spans="1:8" x14ac:dyDescent="0.2">
      <c r="A518" s="111" t="s">
        <v>227</v>
      </c>
      <c r="C518" s="115">
        <f>-C519+C520</f>
        <v>-3</v>
      </c>
      <c r="D518" s="115">
        <f>-D519+D520</f>
        <v>-3</v>
      </c>
      <c r="E518" s="115">
        <f>-E519+E520</f>
        <v>-3</v>
      </c>
      <c r="F518" s="115">
        <f>-F519+F520</f>
        <v>-3</v>
      </c>
      <c r="G518" s="115">
        <f>-G519+G520</f>
        <v>-3</v>
      </c>
      <c r="H518" s="4"/>
    </row>
    <row r="519" spans="1:8" x14ac:dyDescent="0.2">
      <c r="A519" s="67" t="s">
        <v>223</v>
      </c>
      <c r="C519" s="114">
        <f>+IF(('1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SP'!B236)&lt;0,-('1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SP'!B236),0)</f>
        <v>3</v>
      </c>
      <c r="D519" s="114">
        <f>+IF(('1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SP'!C236)&lt;0,-('1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SP'!C236),0)</f>
        <v>3</v>
      </c>
      <c r="E519" s="114">
        <f>+IF(('1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SP'!D236)&lt;0,-('1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SP'!D236),0)</f>
        <v>3</v>
      </c>
      <c r="F519" s="114">
        <f>+IF(('1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SP'!E236)&lt;0,-('1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SP'!E236),0)</f>
        <v>3</v>
      </c>
      <c r="G519" s="114">
        <f>+IF(('1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SP'!F236)&lt;0,-('1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SP'!F236),0)</f>
        <v>3</v>
      </c>
      <c r="H519" s="4"/>
    </row>
    <row r="520" spans="1:8" x14ac:dyDescent="0.2">
      <c r="A520" s="67" t="s">
        <v>224</v>
      </c>
      <c r="C520" s="114">
        <f>+IF(('1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SP'!B236)&gt;0,('1 SP'!B77-'1 SP'!C77+'1 SP'!B81-'1 SP'!C81+'1 SP'!B85-'1 SP'!C85+'1 SP'!B89-'1 SP'!C89+'1 SP'!B93-'1 SP'!C93+'1 SP'!B97-'1 SP'!C97+'1 SP'!B101-'1 SP'!C101+'1 SP'!B112-'1 SP'!C112+'1 SP'!C180-'1 SP'!B180+'1 SP'!C184-'1 SP'!B184+'1 SP'!C188-'1 SP'!B188+'1 SP'!C196-'1 SP'!B196+'1 SP'!C208-'1 SP'!B208+'1 SP'!C212-'1 SP'!B212+'1 SP'!C216-'1 SP'!B216+'1 SP'!C220-'1 SP'!B220+'1 SP'!C224-'1 SP'!B224+'1 SP'!C232-'1 SP'!B232+'1 SP'!C236-'1 SP'!B236),0)</f>
        <v>0</v>
      </c>
      <c r="D520" s="114">
        <f>+IF(('1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SP'!C236)&gt;0,('1 SP'!C77-'1 SP'!D77+'1 SP'!C81-'1 SP'!D81+'1 SP'!C85-'1 SP'!D85+'1 SP'!C89-'1 SP'!D89+'1 SP'!C93-'1 SP'!D93+'1 SP'!C97-'1 SP'!D97+'1 SP'!C101-'1 SP'!D101+'1 SP'!C112-'1 SP'!D112+'1 SP'!D180-'1 SP'!C180+'1 SP'!D184-'1 SP'!C184+'1 SP'!D188-'1 SP'!C188+'1 SP'!D196-'1 SP'!C196+'1 SP'!D208-'1 SP'!C208+'1 SP'!D212-'1 SP'!C212+'1 SP'!D216-'1 SP'!C216+'1 SP'!D220-'1 SP'!C220+'1 SP'!D224-'1 SP'!C224+'1 SP'!D232-'1 SP'!C232+'1 SP'!D236-'1 SP'!C236),0)</f>
        <v>0</v>
      </c>
      <c r="E520" s="114">
        <f>+IF(('1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SP'!D236)&gt;0,('1 SP'!D77-'1 SP'!E77+'1 SP'!D81-'1 SP'!E81+'1 SP'!D85-'1 SP'!E85+'1 SP'!D89-'1 SP'!E89+'1 SP'!D93-'1 SP'!E93+'1 SP'!D97-'1 SP'!E97+'1 SP'!D101-'1 SP'!E101+'1 SP'!D112-'1 SP'!E112+'1 SP'!E180-'1 SP'!D180+'1 SP'!E184-'1 SP'!D184+'1 SP'!E188-'1 SP'!D188+'1 SP'!E196-'1 SP'!D196+'1 SP'!E208-'1 SP'!D208+'1 SP'!E212-'1 SP'!D212+'1 SP'!E216-'1 SP'!D216+'1 SP'!E220-'1 SP'!D220+'1 SP'!E224-'1 SP'!D224+'1 SP'!E232-'1 SP'!D232+'1 SP'!E236-'1 SP'!D236),0)</f>
        <v>0</v>
      </c>
      <c r="F520" s="114">
        <f>+IF(('1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SP'!E236)&gt;0,('1 SP'!E77-'1 SP'!F77+'1 SP'!E81-'1 SP'!F81+'1 SP'!E85-'1 SP'!F85+'1 SP'!E89-'1 SP'!F89+'1 SP'!E93-'1 SP'!F93+'1 SP'!E97-'1 SP'!F97+'1 SP'!E101-'1 SP'!F101+'1 SP'!E112-'1 SP'!F112+'1 SP'!F180-'1 SP'!E180+'1 SP'!F184-'1 SP'!E184+'1 SP'!F188-'1 SP'!E188+'1 SP'!F196-'1 SP'!E196+'1 SP'!F208-'1 SP'!E208+'1 SP'!F212-'1 SP'!E212+'1 SP'!F216-'1 SP'!E216+'1 SP'!F220-'1 SP'!E220+'1 SP'!F224-'1 SP'!E224+'1 SP'!F232-'1 SP'!E232+'1 SP'!F236-'1 SP'!E236),0)</f>
        <v>0</v>
      </c>
      <c r="G520" s="114">
        <f>+IF(('1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SP'!F236)&gt;0,('1 SP'!F77-'1 SP'!G77+'1 SP'!F81-'1 SP'!G81+'1 SP'!F85-'1 SP'!G85+'1 SP'!F89-'1 SP'!G89+'1 SP'!F93-'1 SP'!G93+'1 SP'!F97-'1 SP'!G97+'1 SP'!F101-'1 SP'!G101+'1 SP'!F112-'1 SP'!G112+'1 SP'!G180-'1 SP'!F180+'1 SP'!G184-'1 SP'!F184+'1 SP'!G188-'1 SP'!F188+'1 SP'!G196-'1 SP'!F196+'1 SP'!G208-'1 SP'!F208+'1 SP'!G212-'1 SP'!F212+'1 SP'!G216-'1 SP'!F216+'1 SP'!G220-'1 SP'!F220+'1 SP'!G224-'1 SP'!F224+'1 SP'!G232-'1 SP'!F232+'1 SP'!G236-'1 SP'!F236),0)</f>
        <v>0</v>
      </c>
      <c r="H520" s="4"/>
    </row>
    <row r="521" spans="1:8" x14ac:dyDescent="0.2">
      <c r="A521" s="67"/>
      <c r="C521" s="87"/>
      <c r="D521" s="87"/>
      <c r="E521" s="87"/>
      <c r="F521" s="87"/>
      <c r="G521" s="87"/>
      <c r="H521" s="4"/>
    </row>
    <row r="522" spans="1:8" x14ac:dyDescent="0.2">
      <c r="A522" s="118" t="s">
        <v>250</v>
      </c>
      <c r="C522" s="119">
        <f>+C506+C510+C514+C518</f>
        <v>-34</v>
      </c>
      <c r="D522" s="119">
        <f>+D506+D510+D514+D518</f>
        <v>-36</v>
      </c>
      <c r="E522" s="119">
        <f>+E506+E510+E514+E518</f>
        <v>-38</v>
      </c>
      <c r="F522" s="119">
        <f>+F506+F510+F514+F518</f>
        <v>-40</v>
      </c>
      <c r="G522" s="119">
        <f>+G506+G510+G514+G518</f>
        <v>-42</v>
      </c>
      <c r="H522" s="4"/>
    </row>
    <row r="523" spans="1:8" x14ac:dyDescent="0.2">
      <c r="A523" s="118"/>
      <c r="C523" s="87"/>
      <c r="D523" s="87"/>
      <c r="E523" s="87"/>
      <c r="F523" s="87"/>
      <c r="G523" s="87"/>
      <c r="H523" s="4"/>
    </row>
    <row r="524" spans="1:8" x14ac:dyDescent="0.2">
      <c r="A524" s="112" t="s">
        <v>230</v>
      </c>
      <c r="C524" s="120"/>
      <c r="D524" s="87"/>
      <c r="E524" s="87"/>
      <c r="F524" s="87"/>
      <c r="G524" s="87"/>
      <c r="H524" s="4"/>
    </row>
    <row r="525" spans="1:8" x14ac:dyDescent="0.2">
      <c r="A525" s="113" t="s">
        <v>231</v>
      </c>
      <c r="C525" s="114">
        <f>+'1 SP'!C191-'1 SP'!B191</f>
        <v>1</v>
      </c>
      <c r="D525" s="114">
        <f>+'1 SP'!D191-'1 SP'!C191</f>
        <v>1</v>
      </c>
      <c r="E525" s="114">
        <f>+'1 SP'!E191-'1 SP'!D191</f>
        <v>1</v>
      </c>
      <c r="F525" s="114">
        <f>+'1 SP'!F191-'1 SP'!E191</f>
        <v>1</v>
      </c>
      <c r="G525" s="114">
        <f>+'1 SP'!G191-'1 SP'!F191</f>
        <v>1</v>
      </c>
      <c r="H525" s="4"/>
    </row>
    <row r="526" spans="1:8" x14ac:dyDescent="0.2">
      <c r="A526" s="67" t="s">
        <v>232</v>
      </c>
      <c r="C526" s="114">
        <f>+IF('1 SP'!C192&gt;'1 SP'!B192,'1 SP'!C192-'1 SP'!B192,0)</f>
        <v>1</v>
      </c>
      <c r="D526" s="114">
        <f>+IF('1 SP'!D192&gt;'1 SP'!C192,'1 SP'!D192-'1 SP'!C192,0)</f>
        <v>1</v>
      </c>
      <c r="E526" s="114">
        <f>+IF('1 SP'!E192&gt;'1 SP'!D192,'1 SP'!E192-'1 SP'!D192,0)</f>
        <v>1</v>
      </c>
      <c r="F526" s="114">
        <f>+IF('1 SP'!F192&gt;'1 SP'!E192,'1 SP'!F192-'1 SP'!E192,0)</f>
        <v>1</v>
      </c>
      <c r="G526" s="114">
        <f>+IF('1 SP'!G192&gt;'1 SP'!F192,'1 SP'!G192-'1 SP'!F192,0)</f>
        <v>1</v>
      </c>
      <c r="H526" s="4"/>
    </row>
    <row r="527" spans="1:8" x14ac:dyDescent="0.2">
      <c r="A527" s="67" t="s">
        <v>233</v>
      </c>
      <c r="C527" s="114">
        <f>+IF('1 SP'!C192&lt;'1 SP'!B192,'1 SP'!C192-'1 SP'!B192,0)</f>
        <v>0</v>
      </c>
      <c r="D527" s="114">
        <f>+IF('1 SP'!D192&lt;'1 SP'!C192,'1 SP'!D192-'1 SP'!C192,0)</f>
        <v>0</v>
      </c>
      <c r="E527" s="114">
        <f>+IF('1 SP'!E192&lt;'1 SP'!D192,'1 SP'!E192-'1 SP'!D192,0)</f>
        <v>0</v>
      </c>
      <c r="F527" s="114">
        <f>+IF('1 SP'!F192&lt;'1 SP'!E192,'1 SP'!F192-'1 SP'!E192,0)</f>
        <v>0</v>
      </c>
      <c r="G527" s="114">
        <f>+IF('1 SP'!G192&lt;'1 SP'!F192,'1 SP'!G192-'1 SP'!F192,0)</f>
        <v>0</v>
      </c>
      <c r="H527" s="4"/>
    </row>
    <row r="528" spans="1:8" x14ac:dyDescent="0.2">
      <c r="A528" s="67"/>
      <c r="C528" s="87"/>
      <c r="D528" s="87"/>
      <c r="E528" s="87"/>
      <c r="F528" s="87"/>
      <c r="G528" s="87"/>
      <c r="H528" s="4"/>
    </row>
    <row r="529" spans="1:8" x14ac:dyDescent="0.2">
      <c r="A529" s="112" t="s">
        <v>234</v>
      </c>
      <c r="C529" s="87"/>
      <c r="D529" s="87"/>
      <c r="E529" s="87"/>
      <c r="F529" s="87"/>
      <c r="G529" s="87"/>
      <c r="H529" s="4"/>
    </row>
    <row r="530" spans="1:8" x14ac:dyDescent="0.2">
      <c r="A530" s="67" t="s">
        <v>235</v>
      </c>
      <c r="C530" s="114">
        <f>+IF('1 SP'!B8-'1 SP'!C8+'1 SP'!C134-'1 SP'!B134&gt;0,'1 SP'!C134-'1 SP'!B134+'1 SP'!B8-'1 SP'!C8,0)</f>
        <v>0</v>
      </c>
      <c r="D530" s="114">
        <f>+IF('1 SP'!C8-'1 SP'!D8+'1 SP'!D134-'1 SP'!C134&gt;0,'1 SP'!D134-'1 SP'!C134+'1 SP'!C8-'1 SP'!D8,0)</f>
        <v>0</v>
      </c>
      <c r="E530" s="114">
        <f>+IF('1 SP'!D8-'1 SP'!E8+'1 SP'!E134-'1 SP'!D134&gt;0,'1 SP'!E134-'1 SP'!D134+'1 SP'!D8-'1 SP'!E8,0)</f>
        <v>0</v>
      </c>
      <c r="F530" s="114">
        <f>+IF('1 SP'!E8-'1 SP'!F8+'1 SP'!F134-'1 SP'!E134&gt;0,'1 SP'!F134-'1 SP'!E134+'1 SP'!E8-'1 SP'!F8,0)</f>
        <v>0</v>
      </c>
      <c r="G530" s="114">
        <f>+IF('1 SP'!F8-'1 SP'!G8+'1 SP'!G134-'1 SP'!F134&gt;0,'1 SP'!G134-'1 SP'!F134+'1 SP'!F8-'1 SP'!G8,0)</f>
        <v>0</v>
      </c>
      <c r="H530" s="4"/>
    </row>
    <row r="531" spans="1:8" x14ac:dyDescent="0.2">
      <c r="A531" s="67" t="s">
        <v>236</v>
      </c>
      <c r="C531" s="114">
        <f>-IF('1 SP'!B134-'1 SP'!C134+'1 SP'!C8-'1 SP'!B8&gt;0,'1 SP'!B134-'1 SP'!C134+'1 SP'!C8-'1 SP'!B8,0)</f>
        <v>-1</v>
      </c>
      <c r="D531" s="114">
        <f>-IF('1 SP'!C134-'1 SP'!D134+'1 SP'!D8-'1 SP'!C8&gt;0,'1 SP'!C134-'1 SP'!D134+'1 SP'!D8-'1 SP'!C8,0)</f>
        <v>-1</v>
      </c>
      <c r="E531" s="114">
        <f>-IF('1 SP'!D134-'1 SP'!E134+'1 SP'!E8-'1 SP'!D8&gt;0,'1 SP'!D134-'1 SP'!E134+'1 SP'!E8-'1 SP'!D8,0)</f>
        <v>-1</v>
      </c>
      <c r="F531" s="114">
        <f>-IF('1 SP'!E134-'1 SP'!F134+'1 SP'!F8-'1 SP'!E8&gt;0,'1 SP'!E134-'1 SP'!F134+'1 SP'!F8-'1 SP'!E8,0)</f>
        <v>-1</v>
      </c>
      <c r="G531" s="114">
        <f>-IF('1 SP'!F134-'1 SP'!G134+'1 SP'!G8-'1 SP'!F8&gt;0,'1 SP'!F134-'1 SP'!G134+'1 SP'!G8-'1 SP'!F8,0)</f>
        <v>-1</v>
      </c>
      <c r="H531" s="4"/>
    </row>
    <row r="532" spans="1:8" x14ac:dyDescent="0.2">
      <c r="A532" s="67" t="s">
        <v>237</v>
      </c>
      <c r="C532" s="114">
        <f>+'1 SP'!B164+'1 SP'!C162+'1 SP'!C161+'1 SP'!C158+'1 SP'!C157+'1 SP'!C138+'1 SP'!C137+'1 SP'!C136+'1 SP'!C135-'1 SP'!B135-'1 SP'!B136-'1 SP'!B137-'1 SP'!B138-'1 SP'!B157-'1 SP'!B158-'1 SP'!B160-'1 SP'!B161-'1 SP'!B162-'1 SP'!B164</f>
        <v>23</v>
      </c>
      <c r="D532" s="114">
        <f>+'1 SP'!C164+'1 SP'!D162+'1 SP'!D161+'1 SP'!D158+'1 SP'!D157+'1 SP'!D138+'1 SP'!D137+'1 SP'!D136+'1 SP'!D135-'1 SP'!C135-'1 SP'!C136-'1 SP'!C137-'1 SP'!C138-'1 SP'!C157-'1 SP'!C158-'1 SP'!C160-'1 SP'!C161-'1 SP'!C162-'1 SP'!C164</f>
        <v>23</v>
      </c>
      <c r="E532" s="114">
        <f>+'1 SP'!D164+'1 SP'!E162+'1 SP'!E161+'1 SP'!E158+'1 SP'!E157+'1 SP'!E138+'1 SP'!E137+'1 SP'!E136+'1 SP'!E135-'1 SP'!D135-'1 SP'!D136-'1 SP'!D137-'1 SP'!D138-'1 SP'!D157-'1 SP'!D158-'1 SP'!D160-'1 SP'!D161-'1 SP'!D162-'1 SP'!D164</f>
        <v>23</v>
      </c>
      <c r="F532" s="114">
        <f>+'1 SP'!E164+'1 SP'!F162+'1 SP'!F161+'1 SP'!F158+'1 SP'!F157+'1 SP'!F138+'1 SP'!F137+'1 SP'!F136+'1 SP'!F135-'1 SP'!E135-'1 SP'!E136-'1 SP'!E137-'1 SP'!E138-'1 SP'!E157-'1 SP'!E158-'1 SP'!E160-'1 SP'!E161-'1 SP'!E162-'1 SP'!E164</f>
        <v>23</v>
      </c>
      <c r="G532" s="114">
        <f>+'1 SP'!F164+'1 SP'!G162+'1 SP'!G161+'1 SP'!G158+'1 SP'!G157+'1 SP'!G138+'1 SP'!G137+'1 SP'!G136+'1 SP'!G135-'1 SP'!F135-'1 SP'!F136-'1 SP'!F137-'1 SP'!F138-'1 SP'!F157-'1 SP'!F158-'1 SP'!F160-'1 SP'!F161-'1 SP'!F162-'1 SP'!F164</f>
        <v>23</v>
      </c>
      <c r="H532" s="4"/>
    </row>
    <row r="533" spans="1:8" x14ac:dyDescent="0.2">
      <c r="A533" s="67"/>
      <c r="C533" s="87"/>
      <c r="D533" s="87"/>
      <c r="E533" s="87"/>
      <c r="F533" s="87"/>
      <c r="G533" s="87"/>
      <c r="H533" s="4"/>
    </row>
    <row r="534" spans="1:8" x14ac:dyDescent="0.2">
      <c r="A534" s="118" t="s">
        <v>238</v>
      </c>
      <c r="C534" s="115">
        <f>+SUM(C524:C532)</f>
        <v>24</v>
      </c>
      <c r="D534" s="115">
        <f>+SUM(D524:D532)</f>
        <v>24</v>
      </c>
      <c r="E534" s="115">
        <f>+SUM(E524:E532)</f>
        <v>24</v>
      </c>
      <c r="F534" s="115">
        <f>+SUM(F524:F532)</f>
        <v>24</v>
      </c>
      <c r="G534" s="115">
        <f>+SUM(G524:G532)</f>
        <v>24</v>
      </c>
      <c r="H534" s="4"/>
    </row>
    <row r="535" spans="1:8" x14ac:dyDescent="0.2">
      <c r="A535" s="67"/>
      <c r="C535" s="115"/>
      <c r="D535" s="87"/>
      <c r="E535" s="87"/>
      <c r="F535" s="87"/>
      <c r="G535" s="87"/>
      <c r="H535" s="4"/>
    </row>
    <row r="536" spans="1:8" ht="17" x14ac:dyDescent="0.2">
      <c r="A536" s="116" t="s">
        <v>239</v>
      </c>
      <c r="C536" s="119">
        <f>+C534+C522+C503</f>
        <v>5</v>
      </c>
      <c r="D536" s="119">
        <f>+D534+D522+D503</f>
        <v>10</v>
      </c>
      <c r="E536" s="119">
        <f>+E534+E522+E503</f>
        <v>15</v>
      </c>
      <c r="F536" s="119">
        <f>+F534+F522+F503</f>
        <v>20</v>
      </c>
      <c r="G536" s="119">
        <f>+G534+G522+G503</f>
        <v>25</v>
      </c>
      <c r="H536" s="4"/>
    </row>
    <row r="537" spans="1:8" x14ac:dyDescent="0.2">
      <c r="A537" s="111" t="str">
        <f>+"Disponibilità liquide al 1 gennaio "</f>
        <v xml:space="preserve">Disponibilità liquide al 1 gennaio </v>
      </c>
      <c r="C537" s="87">
        <f>+'1 SP'!B117</f>
        <v>6</v>
      </c>
      <c r="D537" s="87">
        <f>+C538</f>
        <v>11</v>
      </c>
      <c r="E537" s="87">
        <f>+D538</f>
        <v>21</v>
      </c>
      <c r="F537" s="87">
        <f>+E538</f>
        <v>36</v>
      </c>
      <c r="G537" s="87">
        <f>+F538</f>
        <v>56</v>
      </c>
      <c r="H537" s="4"/>
    </row>
    <row r="538" spans="1:8" x14ac:dyDescent="0.2">
      <c r="A538" s="111" t="str">
        <f>+"Disponibilità liquide al 31 dicembre "</f>
        <v xml:space="preserve">Disponibilità liquide al 31 dicembre </v>
      </c>
      <c r="C538" s="87">
        <f>+C537+C536</f>
        <v>11</v>
      </c>
      <c r="D538" s="87">
        <f>+D537+D536</f>
        <v>21</v>
      </c>
      <c r="E538" s="87">
        <f>+E537+E536</f>
        <v>36</v>
      </c>
      <c r="F538" s="87">
        <f>+F537+F536</f>
        <v>56</v>
      </c>
      <c r="G538" s="87">
        <f>+G537+G536</f>
        <v>81</v>
      </c>
      <c r="H538" s="4"/>
    </row>
    <row r="539" spans="1:8" x14ac:dyDescent="0.2">
      <c r="A539" s="80"/>
      <c r="B539" s="80"/>
      <c r="C539" s="80"/>
      <c r="D539" s="80"/>
      <c r="E539" s="80"/>
      <c r="F539" s="80"/>
      <c r="G539" s="80"/>
      <c r="H539" s="80"/>
    </row>
    <row r="540" spans="1:8" x14ac:dyDescent="0.2">
      <c r="A540" s="80"/>
      <c r="B540" s="80"/>
      <c r="C540" s="80"/>
      <c r="D540" s="80"/>
      <c r="E540" s="80"/>
      <c r="F540" s="80"/>
      <c r="G540" s="80"/>
      <c r="H540" s="80"/>
    </row>
    <row r="1048576" spans="16384:16384" x14ac:dyDescent="0.2">
      <c r="XFD1048576" s="124" t="s">
        <v>418</v>
      </c>
    </row>
  </sheetData>
  <conditionalFormatting sqref="D3:G5">
    <cfRule type="expression" dxfId="304" priority="643" stopIfTrue="1">
      <formula>ABS(SUM(D3)-SUM(#REF!))&gt;=10</formula>
    </cfRule>
  </conditionalFormatting>
  <conditionalFormatting sqref="D246:G246 B12:G12 B6:G6 B72:G73 B116:G116 B168:G171 B160:G162">
    <cfRule type="expression" dxfId="303" priority="657" stopIfTrue="1">
      <formula>ABS(SUM(B6)-SUM(#REF!))&gt;=1</formula>
    </cfRule>
  </conditionalFormatting>
  <conditionalFormatting sqref="C3:C5">
    <cfRule type="expression" dxfId="302" priority="501" stopIfTrue="1">
      <formula>ABS(SUM(C3)-SUM(#REF!))&gt;=10</formula>
    </cfRule>
  </conditionalFormatting>
  <conditionalFormatting sqref="C127 C246 E127 G127 G132 E132 C132">
    <cfRule type="expression" dxfId="301" priority="502" stopIfTrue="1">
      <formula>ABS(SUM(C127)-SUM(#REF!))&gt;=1</formula>
    </cfRule>
  </conditionalFormatting>
  <conditionalFormatting sqref="B3:B5">
    <cfRule type="expression" dxfId="300" priority="495" stopIfTrue="1">
      <formula>ABS(SUM(B3)-SUM(#REF!))&gt;=10</formula>
    </cfRule>
  </conditionalFormatting>
  <conditionalFormatting sqref="B126:B127 B245:B246 C126 D126:D127 F126:F127 B11:G11 B35:G35 B71:G71 B74:G75 B78:G79 B82:G83 B86:G86 B94:G95 B98:G99 B102:G102 B120:G120 E126 G126 B91:G91 B39:G39 C245:G245 F132 D132 B132">
    <cfRule type="expression" dxfId="299" priority="496" stopIfTrue="1">
      <formula>ABS(SUM(B11)-SUM(#REF!))&gt;=1</formula>
    </cfRule>
  </conditionalFormatting>
  <conditionalFormatting sqref="B159:G159">
    <cfRule type="expression" dxfId="298" priority="427" stopIfTrue="1">
      <formula>ABS(SUM(B159)-SUM(#REF!))&gt;=1</formula>
    </cfRule>
  </conditionalFormatting>
  <conditionalFormatting sqref="B87:G87 B90:G90">
    <cfRule type="expression" dxfId="297" priority="405" stopIfTrue="1">
      <formula>ABS(SUM(B87)-SUM(#REF!))&gt;=1</formula>
    </cfRule>
  </conditionalFormatting>
  <conditionalFormatting sqref="A1">
    <cfRule type="expression" dxfId="296" priority="398" stopIfTrue="1">
      <formula>ABS(SUM(A1)-SUM(#REF!))&gt;=1</formula>
    </cfRule>
  </conditionalFormatting>
  <conditionalFormatting sqref="B19:G19">
    <cfRule type="expression" dxfId="295" priority="397" stopIfTrue="1">
      <formula>ABS(SUM(B19)-SUM(#REF!))&gt;=1</formula>
    </cfRule>
  </conditionalFormatting>
  <conditionalFormatting sqref="B118:G118">
    <cfRule type="expression" dxfId="294" priority="388" stopIfTrue="1">
      <formula>ABS(SUM(B118)-SUM(#REF!))&gt;=1</formula>
    </cfRule>
  </conditionalFormatting>
  <conditionalFormatting sqref="B61:G61">
    <cfRule type="expression" dxfId="293" priority="385" stopIfTrue="1">
      <formula>ABS(SUM(B61)-SUM(#REF!))&gt;=1</formula>
    </cfRule>
  </conditionalFormatting>
  <conditionalFormatting sqref="B8:G9">
    <cfRule type="expression" dxfId="292" priority="382" stopIfTrue="1">
      <formula>ABS(SUM(B8)-SUM(#REF!))&gt;=1</formula>
    </cfRule>
  </conditionalFormatting>
  <conditionalFormatting sqref="B57:G57">
    <cfRule type="expression" dxfId="291" priority="344" stopIfTrue="1">
      <formula>ABS(SUM(B57)-SUM(#REF!))&gt;=1</formula>
    </cfRule>
  </conditionalFormatting>
  <conditionalFormatting sqref="B239:G239">
    <cfRule type="expression" dxfId="290" priority="314" stopIfTrue="1">
      <formula>ABS(SUM(B239)-SUM(#REF!))&gt;=1</formula>
    </cfRule>
  </conditionalFormatting>
  <conditionalFormatting sqref="B139:G139">
    <cfRule type="expression" dxfId="289" priority="308" stopIfTrue="1">
      <formula>ABS(SUM(B139)-SUM(#REF!))&gt;=1</formula>
    </cfRule>
  </conditionalFormatting>
  <conditionalFormatting sqref="B58:G58">
    <cfRule type="expression" dxfId="288" priority="343" stopIfTrue="1">
      <formula>ABS(SUM(B58)-SUM(#REF!))&gt;=1</formula>
    </cfRule>
  </conditionalFormatting>
  <conditionalFormatting sqref="B64:G64 B66:G66 B68:G68">
    <cfRule type="expression" dxfId="287" priority="342" stopIfTrue="1">
      <formula>ABS(SUM(B64)-SUM(#REF!))&gt;=1</formula>
    </cfRule>
  </conditionalFormatting>
  <conditionalFormatting sqref="B65:G65 B67:G67">
    <cfRule type="expression" dxfId="286" priority="341" stopIfTrue="1">
      <formula>ABS(SUM(B65)-SUM(#REF!))&gt;=1</formula>
    </cfRule>
  </conditionalFormatting>
  <conditionalFormatting sqref="B76:G77">
    <cfRule type="expression" dxfId="285" priority="340" stopIfTrue="1">
      <formula>ABS(SUM(B76)-SUM(#REF!))&gt;=1</formula>
    </cfRule>
  </conditionalFormatting>
  <conditionalFormatting sqref="B80:G81">
    <cfRule type="expression" dxfId="284" priority="339" stopIfTrue="1">
      <formula>ABS(SUM(B80)-SUM(#REF!))&gt;=1</formula>
    </cfRule>
  </conditionalFormatting>
  <conditionalFormatting sqref="B84:G85">
    <cfRule type="expression" dxfId="283" priority="338" stopIfTrue="1">
      <formula>ABS(SUM(B84)-SUM(#REF!))&gt;=1</formula>
    </cfRule>
  </conditionalFormatting>
  <conditionalFormatting sqref="B88:G89">
    <cfRule type="expression" dxfId="282" priority="337" stopIfTrue="1">
      <formula>ABS(SUM(B88)-SUM(#REF!))&gt;=1</formula>
    </cfRule>
  </conditionalFormatting>
  <conditionalFormatting sqref="B92:G93">
    <cfRule type="expression" dxfId="281" priority="336" stopIfTrue="1">
      <formula>ABS(SUM(B92)-SUM(#REF!))&gt;=1</formula>
    </cfRule>
  </conditionalFormatting>
  <conditionalFormatting sqref="B96:G97">
    <cfRule type="expression" dxfId="280" priority="335" stopIfTrue="1">
      <formula>ABS(SUM(B96)-SUM(#REF!))&gt;=1</formula>
    </cfRule>
  </conditionalFormatting>
  <conditionalFormatting sqref="B100:G101">
    <cfRule type="expression" dxfId="279" priority="334" stopIfTrue="1">
      <formula>ABS(SUM(B100)-SUM(#REF!))&gt;=1</formula>
    </cfRule>
  </conditionalFormatting>
  <conditionalFormatting sqref="B106 C106:C111 B105:G105 D106 F106 E106:E111 G106:G111">
    <cfRule type="expression" dxfId="278" priority="333" stopIfTrue="1">
      <formula>ABS(SUM(B105)-SUM(#REF!))&gt;=1</formula>
    </cfRule>
  </conditionalFormatting>
  <conditionalFormatting sqref="B107:B108 D107:D108 F107:F108">
    <cfRule type="expression" dxfId="277" priority="332" stopIfTrue="1">
      <formula>ABS(SUM(B107)-SUM(#REF!))&gt;=1</formula>
    </cfRule>
  </conditionalFormatting>
  <conditionalFormatting sqref="B109:B111 D109:D111 F109:F111">
    <cfRule type="expression" dxfId="276" priority="331" stopIfTrue="1">
      <formula>ABS(SUM(B109)-SUM(#REF!))&gt;=1</formula>
    </cfRule>
  </conditionalFormatting>
  <conditionalFormatting sqref="B114:G116">
    <cfRule type="expression" dxfId="275" priority="330" stopIfTrue="1">
      <formula>ABS(SUM(B114)-SUM(#REF!))&gt;=1</formula>
    </cfRule>
  </conditionalFormatting>
  <conditionalFormatting sqref="B122:G123">
    <cfRule type="expression" dxfId="274" priority="326" stopIfTrue="1">
      <formula>ABS(SUM(B122)-SUM(#REF!))&gt;=1</formula>
    </cfRule>
  </conditionalFormatting>
  <conditionalFormatting sqref="B166:G166">
    <cfRule type="expression" dxfId="273" priority="323" stopIfTrue="1">
      <formula>ABS(SUM(B166)-SUM(#REF!))&gt;=1</formula>
    </cfRule>
  </conditionalFormatting>
  <conditionalFormatting sqref="B175:G175">
    <cfRule type="expression" dxfId="272" priority="317" stopIfTrue="1">
      <formula>ABS(SUM(B175)-SUM(#REF!))&gt;=1</formula>
    </cfRule>
  </conditionalFormatting>
  <conditionalFormatting sqref="B157:G157">
    <cfRule type="expression" dxfId="271" priority="292" stopIfTrue="1">
      <formula>ABS(SUM(B157)-SUM(#REF!))&gt;=1</formula>
    </cfRule>
  </conditionalFormatting>
  <conditionalFormatting sqref="B26:G26">
    <cfRule type="expression" dxfId="270" priority="300" stopIfTrue="1">
      <formula>ABS(SUM(B26)-SUM(#REF!))&gt;=1</formula>
    </cfRule>
  </conditionalFormatting>
  <conditionalFormatting sqref="B34:G34">
    <cfRule type="expression" dxfId="269" priority="299" stopIfTrue="1">
      <formula>ABS(SUM(B34)-SUM(#REF!))&gt;=1</formula>
    </cfRule>
  </conditionalFormatting>
  <conditionalFormatting sqref="B56:G56">
    <cfRule type="expression" dxfId="268" priority="298" stopIfTrue="1">
      <formula>ABS(SUM(B56)-SUM(#REF!))&gt;=1</formula>
    </cfRule>
  </conditionalFormatting>
  <conditionalFormatting sqref="B59:G59">
    <cfRule type="expression" dxfId="267" priority="297" stopIfTrue="1">
      <formula>ABS(SUM(B59)-SUM(#REF!))&gt;=1</formula>
    </cfRule>
  </conditionalFormatting>
  <conditionalFormatting sqref="B69:G69">
    <cfRule type="expression" dxfId="266" priority="296" stopIfTrue="1">
      <formula>ABS(SUM(B69)-SUM(#REF!))&gt;=1</formula>
    </cfRule>
  </conditionalFormatting>
  <conditionalFormatting sqref="B103:G103">
    <cfRule type="expression" dxfId="265" priority="295" stopIfTrue="1">
      <formula>ABS(SUM(B103)-SUM(#REF!))&gt;=1</formula>
    </cfRule>
  </conditionalFormatting>
  <conditionalFormatting sqref="B112:G112">
    <cfRule type="expression" dxfId="264" priority="294" stopIfTrue="1">
      <formula>ABS(SUM(B112)-SUM(#REF!))&gt;=1</formula>
    </cfRule>
  </conditionalFormatting>
  <conditionalFormatting sqref="B117:G117">
    <cfRule type="expression" dxfId="263" priority="293" stopIfTrue="1">
      <formula>ABS(SUM(B117)-SUM(#REF!))&gt;=1</formula>
    </cfRule>
  </conditionalFormatting>
  <conditionalFormatting sqref="B172:G173">
    <cfRule type="expression" dxfId="262" priority="252" stopIfTrue="1">
      <formula>ABS(SUM(B172)-SUM(#REF!))&gt;=1</formula>
    </cfRule>
  </conditionalFormatting>
  <conditionalFormatting sqref="B141:B155 C141:C156 B140:G140 D141:D155 F141:F155 E141:E156 G141:G156">
    <cfRule type="expression" dxfId="261" priority="273" stopIfTrue="1">
      <formula>ABS(SUM(B140)-SUM(#REF!))&gt;=1</formula>
    </cfRule>
  </conditionalFormatting>
  <conditionalFormatting sqref="B134:G138">
    <cfRule type="expression" dxfId="260" priority="168" stopIfTrue="1">
      <formula>ABS(SUM(B134)-SUM(#REF!))&gt;=1</formula>
    </cfRule>
  </conditionalFormatting>
  <conditionalFormatting sqref="B60:G60">
    <cfRule type="expression" dxfId="259" priority="264" stopIfTrue="1">
      <formula>ABS(SUM(B60)-SUM(#REF!))&gt;=1</formula>
    </cfRule>
  </conditionalFormatting>
  <conditionalFormatting sqref="B119:G119">
    <cfRule type="expression" dxfId="258" priority="261" stopIfTrue="1">
      <formula>ABS(SUM(B119)-SUM(#REF!))&gt;=1</formula>
    </cfRule>
  </conditionalFormatting>
  <conditionalFormatting sqref="B124:G124">
    <cfRule type="expression" dxfId="257" priority="258" stopIfTrue="1">
      <formula>ABS(SUM(B124)-SUM(#REF!))&gt;=1</formula>
    </cfRule>
  </conditionalFormatting>
  <conditionalFormatting sqref="B165:G165">
    <cfRule type="expression" dxfId="256" priority="255" stopIfTrue="1">
      <formula>ABS(SUM(B165)-SUM(#REF!))&gt;=1</formula>
    </cfRule>
  </conditionalFormatting>
  <conditionalFormatting sqref="B238:G238">
    <cfRule type="expression" dxfId="255" priority="249" stopIfTrue="1">
      <formula>ABS(SUM(B238)-SUM(#REF!))&gt;=1</formula>
    </cfRule>
  </conditionalFormatting>
  <conditionalFormatting sqref="B243:G243">
    <cfRule type="expression" dxfId="254" priority="246" stopIfTrue="1">
      <formula>ABS(SUM(B243)-SUM(#REF!))&gt;=1</formula>
    </cfRule>
  </conditionalFormatting>
  <conditionalFormatting sqref="B43:G43 B47:G47 B51:G51 B55:G55">
    <cfRule type="expression" dxfId="253" priority="146" stopIfTrue="1">
      <formula>ABS(SUM(B43)-SUM(#REF!))&gt;=1</formula>
    </cfRule>
  </conditionalFormatting>
  <conditionalFormatting sqref="B163:G163">
    <cfRule type="expression" dxfId="252" priority="243" stopIfTrue="1">
      <formula>ABS(SUM(B163)-SUM(#REF!))&gt;=1</formula>
    </cfRule>
  </conditionalFormatting>
  <conditionalFormatting sqref="B10:G10">
    <cfRule type="expression" dxfId="251" priority="207" stopIfTrue="1">
      <formula>ABS(SUM(B10)-SUM(#REF!))&gt;=10</formula>
    </cfRule>
  </conditionalFormatting>
  <conditionalFormatting sqref="B62:G62">
    <cfRule type="expression" dxfId="250" priority="204" stopIfTrue="1">
      <formula>ABS(SUM(B62)-SUM(#REF!))&gt;=10</formula>
    </cfRule>
  </conditionalFormatting>
  <conditionalFormatting sqref="B121:G121">
    <cfRule type="expression" dxfId="249" priority="201" stopIfTrue="1">
      <formula>ABS(SUM(B121)-SUM(#REF!))&gt;=10</formula>
    </cfRule>
  </conditionalFormatting>
  <conditionalFormatting sqref="B133:G133">
    <cfRule type="expression" dxfId="248" priority="198" stopIfTrue="1">
      <formula>ABS(SUM(B133)-SUM(#REF!))&gt;=10</formula>
    </cfRule>
  </conditionalFormatting>
  <conditionalFormatting sqref="B167:G167">
    <cfRule type="expression" dxfId="247" priority="195" stopIfTrue="1">
      <formula>ABS(SUM(B167)-SUM(#REF!))&gt;=10</formula>
    </cfRule>
  </conditionalFormatting>
  <conditionalFormatting sqref="B177:G177">
    <cfRule type="expression" dxfId="246" priority="192" stopIfTrue="1">
      <formula>ABS(SUM(B177)-SUM(#REF!))&gt;=10</formula>
    </cfRule>
  </conditionalFormatting>
  <conditionalFormatting sqref="B240:G240">
    <cfRule type="expression" dxfId="245" priority="189" stopIfTrue="1">
      <formula>ABS(SUM(B240)-SUM(#REF!))&gt;=10</formula>
    </cfRule>
  </conditionalFormatting>
  <conditionalFormatting sqref="B20:G20">
    <cfRule type="expression" dxfId="244" priority="186" stopIfTrue="1">
      <formula>ABS(SUM(B20)-SUM(#REF!))&gt;=1</formula>
    </cfRule>
  </conditionalFormatting>
  <conditionalFormatting sqref="B63:G63">
    <cfRule type="expression" dxfId="243" priority="180" stopIfTrue="1">
      <formula>ABS(SUM(B63)-SUM(#REF!))&gt;=1</formula>
    </cfRule>
  </conditionalFormatting>
  <conditionalFormatting sqref="B70:G70">
    <cfRule type="expression" dxfId="242" priority="177" stopIfTrue="1">
      <formula>ABS(SUM(B70)-SUM(#REF!))&gt;=1</formula>
    </cfRule>
  </conditionalFormatting>
  <conditionalFormatting sqref="B104:G104">
    <cfRule type="expression" dxfId="241" priority="174" stopIfTrue="1">
      <formula>ABS(SUM(B104)-SUM(#REF!))&gt;=1</formula>
    </cfRule>
  </conditionalFormatting>
  <conditionalFormatting sqref="B113:G113">
    <cfRule type="expression" dxfId="240" priority="171" stopIfTrue="1">
      <formula>ABS(SUM(B113)-SUM(#REF!))&gt;=1</formula>
    </cfRule>
  </conditionalFormatting>
  <conditionalFormatting sqref="B156 D156 F156">
    <cfRule type="expression" dxfId="239" priority="165" stopIfTrue="1">
      <formula>ABS(SUM(B156)-SUM(#REF!))&gt;=1</formula>
    </cfRule>
  </conditionalFormatting>
  <conditionalFormatting sqref="B164:G164">
    <cfRule type="expression" dxfId="238" priority="159" stopIfTrue="1">
      <formula>ABS(SUM(B164)-SUM(#REF!))&gt;=1</formula>
    </cfRule>
  </conditionalFormatting>
  <conditionalFormatting sqref="B13:G18">
    <cfRule type="expression" dxfId="237" priority="158" stopIfTrue="1">
      <formula>ABS(SUM(B13)-SUM(#REF!))&gt;=1</formula>
    </cfRule>
  </conditionalFormatting>
  <conditionalFormatting sqref="B21:G25">
    <cfRule type="expression" dxfId="236" priority="157" stopIfTrue="1">
      <formula>ABS(SUM(B21)-SUM(#REF!))&gt;=1</formula>
    </cfRule>
  </conditionalFormatting>
  <conditionalFormatting sqref="B29:G29">
    <cfRule type="expression" dxfId="235" priority="156" stopIfTrue="1">
      <formula>ABS(SUM(B29)-SUM(#REF!))&gt;=1</formula>
    </cfRule>
  </conditionalFormatting>
  <conditionalFormatting sqref="B30:G33">
    <cfRule type="expression" dxfId="234" priority="155" stopIfTrue="1">
      <formula>ABS(SUM(B30)-SUM(#REF!))&gt;=1</formula>
    </cfRule>
  </conditionalFormatting>
  <conditionalFormatting sqref="B7:G7">
    <cfRule type="expression" dxfId="233" priority="148" stopIfTrue="1">
      <formula>ABS(SUM(B7)-SUM(#REF!))&gt;=1</formula>
    </cfRule>
  </conditionalFormatting>
  <conditionalFormatting sqref="B37:G38">
    <cfRule type="expression" dxfId="232" priority="147" stopIfTrue="1">
      <formula>ABS(SUM(B37)-SUM(#REF!))&gt;=1</formula>
    </cfRule>
  </conditionalFormatting>
  <conditionalFormatting sqref="B241:B242 D241:D242 F241:F242">
    <cfRule type="expression" dxfId="231" priority="136" stopIfTrue="1">
      <formula>ABS(SUM(B241)-SUM(#REF!))&gt;=1</formula>
    </cfRule>
  </conditionalFormatting>
  <conditionalFormatting sqref="B158:G158">
    <cfRule type="expression" dxfId="230" priority="135" stopIfTrue="1">
      <formula>ABS(SUM(B158)-SUM(#REF!))&gt;=1</formula>
    </cfRule>
  </conditionalFormatting>
  <conditionalFormatting sqref="B41:G42 B45:G46 B49:G50 B53:G54">
    <cfRule type="expression" dxfId="229" priority="145" stopIfTrue="1">
      <formula>ABS(SUM(B41)-SUM(#REF!))&gt;=1</formula>
    </cfRule>
  </conditionalFormatting>
  <conditionalFormatting sqref="B178:G178 B181:G181">
    <cfRule type="expression" dxfId="228" priority="142" stopIfTrue="1">
      <formula>ABS(SUM(B178)-SUM(#REF!))&gt;=1</formula>
    </cfRule>
  </conditionalFormatting>
  <conditionalFormatting sqref="B179:G180">
    <cfRule type="expression" dxfId="227" priority="141" stopIfTrue="1">
      <formula>ABS(SUM(B179)-SUM(#REF!))&gt;=1</formula>
    </cfRule>
  </conditionalFormatting>
  <conditionalFormatting sqref="B182:G182 B185:G186 B189:G190 B193:G194 B197:G198 B201:G202 B205:G206 B209:G210 B213:G214 B217:G218 B221:G222 B225:G226 B229:G230 B233:G234 B237:G237">
    <cfRule type="expression" dxfId="226" priority="138" stopIfTrue="1">
      <formula>ABS(SUM(B182)-SUM(#REF!))&gt;=1</formula>
    </cfRule>
  </conditionalFormatting>
  <conditionalFormatting sqref="B183:B184 B187:B188 B191:B192 B195:B196 B199:B200 B203:B204 B207:B208 B211:B212 B215:B216 B219:B220 B223:B224 B227:B228 B231:B232 B235:B236 D183:D184 F183:F184 D187:D188 F187:F188 D191:D192 F191:F192 D195:D196 F195:F196 D199:D200 F199:F200 D203:D204 F203:F204 D207:D208 F207:F208 D211:D212 F211:F212 D215:D216 F215:F216 D219:D220 F219:F220 D223:D224 F223:F224 D227:D228 F227:F228 D231:D232 F231:F232 D235:D236 F235:F236">
    <cfRule type="expression" dxfId="225" priority="137" stopIfTrue="1">
      <formula>ABS(SUM(B183)-SUM(#REF!))&gt;=1</formula>
    </cfRule>
  </conditionalFormatting>
  <conditionalFormatting sqref="B174:G174">
    <cfRule type="expression" dxfId="224" priority="132" stopIfTrue="1">
      <formula>ABS(SUM(B174)-SUM(#REF!))&gt;=10</formula>
    </cfRule>
  </conditionalFormatting>
  <conditionalFormatting sqref="C183:C184 E183:E184 G183:G184">
    <cfRule type="expression" dxfId="223" priority="115" stopIfTrue="1">
      <formula>ABS(SUM(C183)-SUM(#REF!))&gt;=1</formula>
    </cfRule>
  </conditionalFormatting>
  <conditionalFormatting sqref="C187:C188 E187:E188 G187:G188">
    <cfRule type="expression" dxfId="222" priority="114" stopIfTrue="1">
      <formula>ABS(SUM(C187)-SUM(#REF!))&gt;=1</formula>
    </cfRule>
  </conditionalFormatting>
  <conditionalFormatting sqref="C211:C212 E211:E212 G211:G212">
    <cfRule type="expression" dxfId="221" priority="108" stopIfTrue="1">
      <formula>ABS(SUM(C211)-SUM(#REF!))&gt;=1</formula>
    </cfRule>
  </conditionalFormatting>
  <conditionalFormatting sqref="C215:C216 E215:E216 G215:G216">
    <cfRule type="expression" dxfId="220" priority="107" stopIfTrue="1">
      <formula>ABS(SUM(C215)-SUM(#REF!))&gt;=1</formula>
    </cfRule>
  </conditionalFormatting>
  <conditionalFormatting sqref="C219:C220 E219:E220 G219:G220">
    <cfRule type="expression" dxfId="219" priority="106" stopIfTrue="1">
      <formula>ABS(SUM(C219)-SUM(#REF!))&gt;=1</formula>
    </cfRule>
  </conditionalFormatting>
  <conditionalFormatting sqref="C223:C224 E223:E224 G223:G224">
    <cfRule type="expression" dxfId="218" priority="105" stopIfTrue="1">
      <formula>ABS(SUM(C223)-SUM(#REF!))&gt;=1</formula>
    </cfRule>
  </conditionalFormatting>
  <conditionalFormatting sqref="C227:C228 E227:E228 G227:G228">
    <cfRule type="expression" dxfId="217" priority="104" stopIfTrue="1">
      <formula>ABS(SUM(C227)-SUM(#REF!))&gt;=1</formula>
    </cfRule>
  </conditionalFormatting>
  <conditionalFormatting sqref="C241:C242 E241:E242 G241:G242">
    <cfRule type="expression" dxfId="216" priority="101" stopIfTrue="1">
      <formula>ABS(SUM(C241)-SUM(#REF!))&gt;=1</formula>
    </cfRule>
  </conditionalFormatting>
  <conditionalFormatting sqref="C191:C192 E191:E192 G191:G192">
    <cfRule type="expression" dxfId="215" priority="113" stopIfTrue="1">
      <formula>ABS(SUM(C191)-SUM(#REF!))&gt;=1</formula>
    </cfRule>
  </conditionalFormatting>
  <conditionalFormatting sqref="C195:C196 E195:E196 G195:G196">
    <cfRule type="expression" dxfId="214" priority="112" stopIfTrue="1">
      <formula>ABS(SUM(C195)-SUM(#REF!))&gt;=1</formula>
    </cfRule>
  </conditionalFormatting>
  <conditionalFormatting sqref="C199:C200 E199:E200 G199:G200">
    <cfRule type="expression" dxfId="213" priority="111" stopIfTrue="1">
      <formula>ABS(SUM(C199)-SUM(#REF!))&gt;=1</formula>
    </cfRule>
  </conditionalFormatting>
  <conditionalFormatting sqref="C203:C204 E203:E204 G203:G204">
    <cfRule type="expression" dxfId="212" priority="110" stopIfTrue="1">
      <formula>ABS(SUM(C203)-SUM(#REF!))&gt;=1</formula>
    </cfRule>
  </conditionalFormatting>
  <conditionalFormatting sqref="C207:C208 E207:E208 G207:G208">
    <cfRule type="expression" dxfId="211" priority="109" stopIfTrue="1">
      <formula>ABS(SUM(C207)-SUM(#REF!))&gt;=1</formula>
    </cfRule>
  </conditionalFormatting>
  <conditionalFormatting sqref="C231:C232 E231:E232 G231:G232">
    <cfRule type="expression" dxfId="210" priority="103" stopIfTrue="1">
      <formula>ABS(SUM(C231)-SUM(#REF!))&gt;=1</formula>
    </cfRule>
  </conditionalFormatting>
  <conditionalFormatting sqref="C235:C236 E235:E236 G235:G236">
    <cfRule type="expression" dxfId="209" priority="102" stopIfTrue="1">
      <formula>ABS(SUM(C235)-SUM(#REF!))&gt;=1</formula>
    </cfRule>
  </conditionalFormatting>
  <conditionalFormatting sqref="B264:G267 B258:G261">
    <cfRule type="expression" dxfId="208" priority="99" stopIfTrue="1">
      <formula>ABS(SUM(B258)-SUM(#REF!))&gt;=1</formula>
    </cfRule>
  </conditionalFormatting>
  <conditionalFormatting sqref="G309 D309:F310 B303:F308 B286:F287 B257:F257 D263:F263 D268:F268 D274:F274 B270:F272 D276:F276 D284:F284 D289:F289 D292:F292 D296:F296 D317:F318 D320:F322 D325:F326 D329:F329 D333:F333 D337:F337 D341:F341 B277:F282 B290:F290 B294:F294 B311:F315 B319:F319 B323:F323 B327:F327 B331:F331 B335:F335 B339:F339">
    <cfRule type="expression" dxfId="207" priority="70" stopIfTrue="1">
      <formula>ABS(SUM(B257)-SUM(#REF!))&gt;=1</formula>
    </cfRule>
  </conditionalFormatting>
  <conditionalFormatting sqref="C309">
    <cfRule type="expression" dxfId="206" priority="100" stopIfTrue="1">
      <formula>ABS(SUM(C309)-SUM(#REF!))&gt;=1</formula>
    </cfRule>
  </conditionalFormatting>
  <conditionalFormatting sqref="B309 G303">
    <cfRule type="expression" dxfId="205" priority="98" stopIfTrue="1">
      <formula>ABS(SUM(B303)-SUM(#REF!))&gt;=1</formula>
    </cfRule>
  </conditionalFormatting>
  <conditionalFormatting sqref="B296">
    <cfRule type="expression" dxfId="204" priority="72" stopIfTrue="1">
      <formula>ABS(SUM(B296)-SUM(#REF!))&gt;=1</formula>
    </cfRule>
  </conditionalFormatting>
  <conditionalFormatting sqref="B292">
    <cfRule type="expression" dxfId="203" priority="75" stopIfTrue="1">
      <formula>ABS(SUM(B292)-SUM(#REF!))&gt;=1</formula>
    </cfRule>
  </conditionalFormatting>
  <conditionalFormatting sqref="B317:B318">
    <cfRule type="expression" dxfId="202" priority="65" stopIfTrue="1">
      <formula>ABS(SUM(B317)-SUM(#REF!))&gt;=1</formula>
    </cfRule>
  </conditionalFormatting>
  <conditionalFormatting sqref="G286">
    <cfRule type="expression" dxfId="201" priority="71" stopIfTrue="1">
      <formula>ABS(SUM(G286)-SUM(#REF!))&gt;=1</formula>
    </cfRule>
  </conditionalFormatting>
  <conditionalFormatting sqref="G257">
    <cfRule type="expression" dxfId="200" priority="97" stopIfTrue="1">
      <formula>ABS(SUM(G257)-SUM(#REF!))&gt;=1</formula>
    </cfRule>
  </conditionalFormatting>
  <conditionalFormatting sqref="B263">
    <cfRule type="expression" dxfId="199" priority="94" stopIfTrue="1">
      <formula>ABS(SUM(B263)-SUM(#REF!))&gt;=1</formula>
    </cfRule>
  </conditionalFormatting>
  <conditionalFormatting sqref="G263">
    <cfRule type="expression" dxfId="198" priority="96" stopIfTrue="1">
      <formula>ABS(SUM(G263)-SUM(#REF!))&gt;=1</formula>
    </cfRule>
  </conditionalFormatting>
  <conditionalFormatting sqref="C263">
    <cfRule type="expression" dxfId="197" priority="95" stopIfTrue="1">
      <formula>ABS(SUM(C263)-SUM(#REF!))&gt;=1</formula>
    </cfRule>
  </conditionalFormatting>
  <conditionalFormatting sqref="B268">
    <cfRule type="expression" dxfId="196" priority="91" stopIfTrue="1">
      <formula>ABS(SUM(B268)-SUM(#REF!))&gt;=1</formula>
    </cfRule>
  </conditionalFormatting>
  <conditionalFormatting sqref="G268">
    <cfRule type="expression" dxfId="195" priority="93" stopIfTrue="1">
      <formula>ABS(SUM(G268)-SUM(#REF!))&gt;=1</formula>
    </cfRule>
  </conditionalFormatting>
  <conditionalFormatting sqref="C268">
    <cfRule type="expression" dxfId="194" priority="92" stopIfTrue="1">
      <formula>ABS(SUM(C268)-SUM(#REF!))&gt;=1</formula>
    </cfRule>
  </conditionalFormatting>
  <conditionalFormatting sqref="B274">
    <cfRule type="expression" dxfId="193" priority="88" stopIfTrue="1">
      <formula>ABS(SUM(B274)-SUM(#REF!))&gt;=1</formula>
    </cfRule>
  </conditionalFormatting>
  <conditionalFormatting sqref="G274">
    <cfRule type="expression" dxfId="192" priority="90" stopIfTrue="1">
      <formula>ABS(SUM(G274)-SUM(#REF!))&gt;=1</formula>
    </cfRule>
  </conditionalFormatting>
  <conditionalFormatting sqref="C274">
    <cfRule type="expression" dxfId="191" priority="89" stopIfTrue="1">
      <formula>ABS(SUM(C274)-SUM(#REF!))&gt;=1</formula>
    </cfRule>
  </conditionalFormatting>
  <conditionalFormatting sqref="G270">
    <cfRule type="expression" dxfId="190" priority="87" stopIfTrue="1">
      <formula>ABS(SUM(G270)-SUM(#REF!))&gt;=1</formula>
    </cfRule>
  </conditionalFormatting>
  <conditionalFormatting sqref="B276">
    <cfRule type="expression" dxfId="189" priority="84" stopIfTrue="1">
      <formula>ABS(SUM(B276)-SUM(#REF!))&gt;=1</formula>
    </cfRule>
  </conditionalFormatting>
  <conditionalFormatting sqref="G276">
    <cfRule type="expression" dxfId="188" priority="86" stopIfTrue="1">
      <formula>ABS(SUM(G276)-SUM(#REF!))&gt;=1</formula>
    </cfRule>
  </conditionalFormatting>
  <conditionalFormatting sqref="C276">
    <cfRule type="expression" dxfId="187" priority="85" stopIfTrue="1">
      <formula>ABS(SUM(C276)-SUM(#REF!))&gt;=1</formula>
    </cfRule>
  </conditionalFormatting>
  <conditionalFormatting sqref="B284">
    <cfRule type="expression" dxfId="186" priority="81" stopIfTrue="1">
      <formula>ABS(SUM(B284)-SUM(#REF!))&gt;=1</formula>
    </cfRule>
  </conditionalFormatting>
  <conditionalFormatting sqref="G284">
    <cfRule type="expression" dxfId="185" priority="83" stopIfTrue="1">
      <formula>ABS(SUM(G284)-SUM(#REF!))&gt;=1</formula>
    </cfRule>
  </conditionalFormatting>
  <conditionalFormatting sqref="C284">
    <cfRule type="expression" dxfId="184" priority="82" stopIfTrue="1">
      <formula>ABS(SUM(C284)-SUM(#REF!))&gt;=1</formula>
    </cfRule>
  </conditionalFormatting>
  <conditionalFormatting sqref="G289">
    <cfRule type="expression" dxfId="183" priority="80" stopIfTrue="1">
      <formula>ABS(SUM(G289)-SUM(#REF!))&gt;=1</formula>
    </cfRule>
  </conditionalFormatting>
  <conditionalFormatting sqref="C289">
    <cfRule type="expression" dxfId="182" priority="79" stopIfTrue="1">
      <formula>ABS(SUM(C289)-SUM(#REF!))&gt;=1</formula>
    </cfRule>
  </conditionalFormatting>
  <conditionalFormatting sqref="B289">
    <cfRule type="expression" dxfId="181" priority="78" stopIfTrue="1">
      <formula>ABS(SUM(B289)-SUM(#REF!))&gt;=1</formula>
    </cfRule>
  </conditionalFormatting>
  <conditionalFormatting sqref="G292">
    <cfRule type="expression" dxfId="180" priority="77" stopIfTrue="1">
      <formula>ABS(SUM(G292)-SUM(#REF!))&gt;=1</formula>
    </cfRule>
  </conditionalFormatting>
  <conditionalFormatting sqref="C292">
    <cfRule type="expression" dxfId="179" priority="76" stopIfTrue="1">
      <formula>ABS(SUM(C292)-SUM(#REF!))&gt;=1</formula>
    </cfRule>
  </conditionalFormatting>
  <conditionalFormatting sqref="G296">
    <cfRule type="expression" dxfId="178" priority="74" stopIfTrue="1">
      <formula>ABS(SUM(G296)-SUM(#REF!))&gt;=1</formula>
    </cfRule>
  </conditionalFormatting>
  <conditionalFormatting sqref="C296">
    <cfRule type="expression" dxfId="177" priority="73" stopIfTrue="1">
      <formula>ABS(SUM(C296)-SUM(#REF!))&gt;=1</formula>
    </cfRule>
  </conditionalFormatting>
  <conditionalFormatting sqref="G317:G318">
    <cfRule type="expression" dxfId="176" priority="67" stopIfTrue="1">
      <formula>ABS(SUM(G317)-SUM(#REF!))&gt;=1</formula>
    </cfRule>
  </conditionalFormatting>
  <conditionalFormatting sqref="C317:C318">
    <cfRule type="expression" dxfId="175" priority="66" stopIfTrue="1">
      <formula>ABS(SUM(C317)-SUM(#REF!))&gt;=1</formula>
    </cfRule>
  </conditionalFormatting>
  <conditionalFormatting sqref="G320">
    <cfRule type="expression" dxfId="174" priority="62" stopIfTrue="1">
      <formula>ABS(SUM(G320)-SUM(#REF!))&gt;=1</formula>
    </cfRule>
  </conditionalFormatting>
  <conditionalFormatting sqref="B320">
    <cfRule type="expression" dxfId="173" priority="63" stopIfTrue="1">
      <formula>ABS(SUM(B320)-SUM(#REF!))&gt;=1</formula>
    </cfRule>
  </conditionalFormatting>
  <conditionalFormatting sqref="G310">
    <cfRule type="expression" dxfId="172" priority="68" stopIfTrue="1">
      <formula>ABS(SUM(G310)-SUM(#REF!))&gt;=1</formula>
    </cfRule>
  </conditionalFormatting>
  <conditionalFormatting sqref="B310">
    <cfRule type="expression" dxfId="171" priority="69" stopIfTrue="1">
      <formula>ABS(SUM(B310)-SUM(#REF!))&gt;=1</formula>
    </cfRule>
  </conditionalFormatting>
  <conditionalFormatting sqref="C320">
    <cfRule type="expression" dxfId="170" priority="64" stopIfTrue="1">
      <formula>ABS(SUM(C320)-SUM(#REF!))&gt;=1</formula>
    </cfRule>
  </conditionalFormatting>
  <conditionalFormatting sqref="B321:B322">
    <cfRule type="expression" dxfId="169" priority="59" stopIfTrue="1">
      <formula>ABS(SUM(B321)-SUM(#REF!))&gt;=1</formula>
    </cfRule>
  </conditionalFormatting>
  <conditionalFormatting sqref="G321:G322">
    <cfRule type="expression" dxfId="168" priority="61" stopIfTrue="1">
      <formula>ABS(SUM(G321)-SUM(#REF!))&gt;=1</formula>
    </cfRule>
  </conditionalFormatting>
  <conditionalFormatting sqref="C321:C322">
    <cfRule type="expression" dxfId="167" priority="60" stopIfTrue="1">
      <formula>ABS(SUM(C321)-SUM(#REF!))&gt;=1</formula>
    </cfRule>
  </conditionalFormatting>
  <conditionalFormatting sqref="B325:B326">
    <cfRule type="expression" dxfId="166" priority="56" stopIfTrue="1">
      <formula>ABS(SUM(B325)-SUM(#REF!))&gt;=1</formula>
    </cfRule>
  </conditionalFormatting>
  <conditionalFormatting sqref="G325:G326">
    <cfRule type="expression" dxfId="165" priority="58" stopIfTrue="1">
      <formula>ABS(SUM(G325)-SUM(#REF!))&gt;=1</formula>
    </cfRule>
  </conditionalFormatting>
  <conditionalFormatting sqref="C325:C326">
    <cfRule type="expression" dxfId="164" priority="57" stopIfTrue="1">
      <formula>ABS(SUM(C325)-SUM(#REF!))&gt;=1</formula>
    </cfRule>
  </conditionalFormatting>
  <conditionalFormatting sqref="B329">
    <cfRule type="expression" dxfId="163" priority="53" stopIfTrue="1">
      <formula>ABS(SUM(B329)-SUM(#REF!))&gt;=1</formula>
    </cfRule>
  </conditionalFormatting>
  <conditionalFormatting sqref="G329">
    <cfRule type="expression" dxfId="162" priority="55" stopIfTrue="1">
      <formula>ABS(SUM(G329)-SUM(#REF!))&gt;=1</formula>
    </cfRule>
  </conditionalFormatting>
  <conditionalFormatting sqref="C329">
    <cfRule type="expression" dxfId="161" priority="54" stopIfTrue="1">
      <formula>ABS(SUM(C329)-SUM(#REF!))&gt;=1</formula>
    </cfRule>
  </conditionalFormatting>
  <conditionalFormatting sqref="B333">
    <cfRule type="expression" dxfId="160" priority="50" stopIfTrue="1">
      <formula>ABS(SUM(B333)-SUM(#REF!))&gt;=1</formula>
    </cfRule>
  </conditionalFormatting>
  <conditionalFormatting sqref="G333">
    <cfRule type="expression" dxfId="159" priority="52" stopIfTrue="1">
      <formula>ABS(SUM(G333)-SUM(#REF!))&gt;=1</formula>
    </cfRule>
  </conditionalFormatting>
  <conditionalFormatting sqref="C333">
    <cfRule type="expression" dxfId="158" priority="51" stopIfTrue="1">
      <formula>ABS(SUM(C333)-SUM(#REF!))&gt;=1</formula>
    </cfRule>
  </conditionalFormatting>
  <conditionalFormatting sqref="B337">
    <cfRule type="expression" dxfId="157" priority="47" stopIfTrue="1">
      <formula>ABS(SUM(B337)-SUM(#REF!))&gt;=1</formula>
    </cfRule>
  </conditionalFormatting>
  <conditionalFormatting sqref="G337">
    <cfRule type="expression" dxfId="156" priority="49" stopIfTrue="1">
      <formula>ABS(SUM(G337)-SUM(#REF!))&gt;=1</formula>
    </cfRule>
  </conditionalFormatting>
  <conditionalFormatting sqref="C337">
    <cfRule type="expression" dxfId="155" priority="48" stopIfTrue="1">
      <formula>ABS(SUM(C337)-SUM(#REF!))&gt;=1</formula>
    </cfRule>
  </conditionalFormatting>
  <conditionalFormatting sqref="B341">
    <cfRule type="expression" dxfId="154" priority="44" stopIfTrue="1">
      <formula>ABS(SUM(B341)-SUM(#REF!))&gt;=1</formula>
    </cfRule>
  </conditionalFormatting>
  <conditionalFormatting sqref="G341">
    <cfRule type="expression" dxfId="153" priority="46" stopIfTrue="1">
      <formula>ABS(SUM(G341)-SUM(#REF!))&gt;=1</formula>
    </cfRule>
  </conditionalFormatting>
  <conditionalFormatting sqref="C341">
    <cfRule type="expression" dxfId="152" priority="45" stopIfTrue="1">
      <formula>ABS(SUM(C341)-SUM(#REF!))&gt;=1</formula>
    </cfRule>
  </conditionalFormatting>
  <conditionalFormatting sqref="G271:G272">
    <cfRule type="expression" dxfId="151" priority="43" stopIfTrue="1">
      <formula>ABS(SUM(G271)-SUM(#REF!))&gt;=1</formula>
    </cfRule>
  </conditionalFormatting>
  <conditionalFormatting sqref="G277:G282">
    <cfRule type="expression" dxfId="150" priority="42" stopIfTrue="1">
      <formula>ABS(SUM(G277)-SUM(#REF!))&gt;=1</formula>
    </cfRule>
  </conditionalFormatting>
  <conditionalFormatting sqref="G287">
    <cfRule type="expression" dxfId="149" priority="41" stopIfTrue="1">
      <formula>ABS(SUM(G287)-SUM(#REF!))&gt;=1</formula>
    </cfRule>
  </conditionalFormatting>
  <conditionalFormatting sqref="G290">
    <cfRule type="expression" dxfId="148" priority="40" stopIfTrue="1">
      <formula>ABS(SUM(G290)-SUM(#REF!))&gt;=1</formula>
    </cfRule>
  </conditionalFormatting>
  <conditionalFormatting sqref="G294">
    <cfRule type="expression" dxfId="147" priority="39" stopIfTrue="1">
      <formula>ABS(SUM(G294)-SUM(#REF!))&gt;=1</formula>
    </cfRule>
  </conditionalFormatting>
  <conditionalFormatting sqref="G311:G315">
    <cfRule type="expression" dxfId="146" priority="38" stopIfTrue="1">
      <formula>ABS(SUM(G311)-SUM(#REF!))&gt;=1</formula>
    </cfRule>
  </conditionalFormatting>
  <conditionalFormatting sqref="G319">
    <cfRule type="expression" dxfId="145" priority="37" stopIfTrue="1">
      <formula>ABS(SUM(G319)-SUM(#REF!))&gt;=1</formula>
    </cfRule>
  </conditionalFormatting>
  <conditionalFormatting sqref="G323">
    <cfRule type="expression" dxfId="144" priority="36" stopIfTrue="1">
      <formula>ABS(SUM(G323)-SUM(#REF!))&gt;=1</formula>
    </cfRule>
  </conditionalFormatting>
  <conditionalFormatting sqref="G327">
    <cfRule type="expression" dxfId="143" priority="35" stopIfTrue="1">
      <formula>ABS(SUM(G327)-SUM(#REF!))&gt;=1</formula>
    </cfRule>
  </conditionalFormatting>
  <conditionalFormatting sqref="G331">
    <cfRule type="expression" dxfId="142" priority="34" stopIfTrue="1">
      <formula>ABS(SUM(G331)-SUM(#REF!))&gt;=1</formula>
    </cfRule>
  </conditionalFormatting>
  <conditionalFormatting sqref="G335">
    <cfRule type="expression" dxfId="141" priority="33" stopIfTrue="1">
      <formula>ABS(SUM(G335)-SUM(#REF!))&gt;=1</formula>
    </cfRule>
  </conditionalFormatting>
  <conditionalFormatting sqref="G339">
    <cfRule type="expression" dxfId="140" priority="32" stopIfTrue="1">
      <formula>ABS(SUM(G339)-SUM(#REF!))&gt;=1</formula>
    </cfRule>
  </conditionalFormatting>
  <conditionalFormatting sqref="G304:G308">
    <cfRule type="expression" dxfId="139" priority="31" stopIfTrue="1">
      <formula>ABS(SUM(G304)-SUM(#REF!))&gt;=1</formula>
    </cfRule>
  </conditionalFormatting>
  <conditionalFormatting sqref="B372:G373 D374:F374 B349:F349 B390:F390 B380:F380 B397:F397 B393:F393 D407:F407 B365:F365 B400:F400 B355:F355 B359:F359 B370:F370 B428:F428 B437:F437 B446:F446 B467:F467 B480:F480 B482:F482 B421:F421 B444:F444">
    <cfRule type="expression" dxfId="138" priority="28" stopIfTrue="1">
      <formula>ABS(SUM(B349)-SUM(#REF!))&gt;=1</formula>
    </cfRule>
  </conditionalFormatting>
  <conditionalFormatting sqref="B374">
    <cfRule type="expression" dxfId="137" priority="21" stopIfTrue="1">
      <formula>ABS(SUM(B374)-SUM(#REF!))&gt;=1</formula>
    </cfRule>
  </conditionalFormatting>
  <conditionalFormatting sqref="G374">
    <cfRule type="expression" dxfId="136" priority="23" stopIfTrue="1">
      <formula>ABS(SUM(G374)-SUM(#REF!))&gt;=1</formula>
    </cfRule>
  </conditionalFormatting>
  <conditionalFormatting sqref="C374">
    <cfRule type="expression" dxfId="135" priority="22" stopIfTrue="1">
      <formula>ABS(SUM(C374)-SUM(#REF!))&gt;=1</formula>
    </cfRule>
  </conditionalFormatting>
  <conditionalFormatting sqref="G372">
    <cfRule type="expression" dxfId="134" priority="30" stopIfTrue="1">
      <formula>ABS(SUM(G372)-SUM(#REF!))&gt;=1</formula>
    </cfRule>
  </conditionalFormatting>
  <conditionalFormatting sqref="G349">
    <cfRule type="expression" dxfId="133" priority="29" stopIfTrue="1">
      <formula>ABS(SUM(G349)-SUM(#REF!))&gt;=1</formula>
    </cfRule>
  </conditionalFormatting>
  <conditionalFormatting sqref="G390">
    <cfRule type="expression" dxfId="132" priority="27" stopIfTrue="1">
      <formula>ABS(SUM(G390)-SUM(#REF!))&gt;=1</formula>
    </cfRule>
  </conditionalFormatting>
  <conditionalFormatting sqref="G380">
    <cfRule type="expression" dxfId="131" priority="26" stopIfTrue="1">
      <formula>ABS(SUM(G380)-SUM(#REF!))&gt;=1</formula>
    </cfRule>
  </conditionalFormatting>
  <conditionalFormatting sqref="G397">
    <cfRule type="expression" dxfId="130" priority="25" stopIfTrue="1">
      <formula>ABS(SUM(G397)-SUM(#REF!))&gt;=1</formula>
    </cfRule>
  </conditionalFormatting>
  <conditionalFormatting sqref="G393">
    <cfRule type="expression" dxfId="129" priority="24" stopIfTrue="1">
      <formula>ABS(SUM(G393)-SUM(#REF!))&gt;=1</formula>
    </cfRule>
  </conditionalFormatting>
  <conditionalFormatting sqref="G407">
    <cfRule type="expression" dxfId="128" priority="20" stopIfTrue="1">
      <formula>ABS(SUM(G407)-SUM(#REF!))&gt;=1</formula>
    </cfRule>
  </conditionalFormatting>
  <conditionalFormatting sqref="B407">
    <cfRule type="expression" dxfId="127" priority="18" stopIfTrue="1">
      <formula>ABS(SUM(B407)-SUM(#REF!))&gt;=1</formula>
    </cfRule>
  </conditionalFormatting>
  <conditionalFormatting sqref="C407">
    <cfRule type="expression" dxfId="126" priority="19" stopIfTrue="1">
      <formula>ABS(SUM(C407)-SUM(#REF!))&gt;=1</formula>
    </cfRule>
  </conditionalFormatting>
  <conditionalFormatting sqref="G365">
    <cfRule type="expression" dxfId="125" priority="14" stopIfTrue="1">
      <formula>ABS(SUM(G365)-SUM(#REF!))&gt;=1</formula>
    </cfRule>
  </conditionalFormatting>
  <conditionalFormatting sqref="G400">
    <cfRule type="expression" dxfId="124" priority="17" stopIfTrue="1">
      <formula>ABS(SUM(G400)-SUM(#REF!))&gt;=1</formula>
    </cfRule>
  </conditionalFormatting>
  <conditionalFormatting sqref="G355">
    <cfRule type="expression" dxfId="123" priority="16" stopIfTrue="1">
      <formula>ABS(SUM(G355)-SUM(#REF!))&gt;=1</formula>
    </cfRule>
  </conditionalFormatting>
  <conditionalFormatting sqref="G359">
    <cfRule type="expression" dxfId="122" priority="15" stopIfTrue="1">
      <formula>ABS(SUM(G359)-SUM(#REF!))&gt;=1</formula>
    </cfRule>
  </conditionalFormatting>
  <conditionalFormatting sqref="G370">
    <cfRule type="expression" dxfId="121" priority="13" stopIfTrue="1">
      <formula>ABS(SUM(G370)-SUM(#REF!))&gt;=1</formula>
    </cfRule>
  </conditionalFormatting>
  <conditionalFormatting sqref="G428">
    <cfRule type="expression" dxfId="120" priority="12" stopIfTrue="1">
      <formula>ABS(SUM(G428)-SUM(#REF!))&gt;=1</formula>
    </cfRule>
  </conditionalFormatting>
  <conditionalFormatting sqref="G437">
    <cfRule type="expression" dxfId="119" priority="11" stopIfTrue="1">
      <formula>ABS(SUM(G437)-SUM(#REF!))&gt;=1</formula>
    </cfRule>
  </conditionalFormatting>
  <conditionalFormatting sqref="B414:G414 B448:F448 B469:F469">
    <cfRule type="expression" dxfId="118" priority="10" stopIfTrue="1">
      <formula>ABS(SUM(B414)-SUM(#REF!))&gt;=10</formula>
    </cfRule>
  </conditionalFormatting>
  <conditionalFormatting sqref="G446">
    <cfRule type="expression" dxfId="117" priority="9" stopIfTrue="1">
      <formula>ABS(SUM(G446)-SUM(#REF!))&gt;=1</formula>
    </cfRule>
  </conditionalFormatting>
  <conditionalFormatting sqref="G467">
    <cfRule type="expression" dxfId="116" priority="8" stopIfTrue="1">
      <formula>ABS(SUM(G467)-SUM(#REF!))&gt;=1</formula>
    </cfRule>
  </conditionalFormatting>
  <conditionalFormatting sqref="G480">
    <cfRule type="expression" dxfId="115" priority="7" stopIfTrue="1">
      <formula>ABS(SUM(G480)-SUM(#REF!))&gt;=1</formula>
    </cfRule>
  </conditionalFormatting>
  <conditionalFormatting sqref="G482">
    <cfRule type="expression" dxfId="114" priority="6" stopIfTrue="1">
      <formula>ABS(SUM(G482)-SUM(#REF!))&gt;=1</formula>
    </cfRule>
  </conditionalFormatting>
  <conditionalFormatting sqref="G421">
    <cfRule type="expression" dxfId="113" priority="5" stopIfTrue="1">
      <formula>ABS(SUM(G421)-SUM(#REF!))&gt;=1</formula>
    </cfRule>
  </conditionalFormatting>
  <conditionalFormatting sqref="G448">
    <cfRule type="expression" dxfId="112" priority="4" stopIfTrue="1">
      <formula>ABS(SUM(G448)-SUM(#REF!))&gt;=10</formula>
    </cfRule>
  </conditionalFormatting>
  <conditionalFormatting sqref="G469">
    <cfRule type="expression" dxfId="111" priority="3" stopIfTrue="1">
      <formula>ABS(SUM(G469)-SUM(#REF!))&gt;=10</formula>
    </cfRule>
  </conditionalFormatting>
  <conditionalFormatting sqref="G444">
    <cfRule type="expression" dxfId="110" priority="2" stopIfTrue="1">
      <formula>ABS(SUM(G444)-SUM(#REF!))&gt;=1</formula>
    </cfRule>
  </conditionalFormatting>
  <conditionalFormatting sqref="A253">
    <cfRule type="expression" dxfId="109" priority="1" stopIfTrue="1">
      <formula>ABS(SUM(A253)-SUM(#REF!))&gt;=1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91EA-66F0-CF4F-9877-6EC44722E490}">
  <dimension ref="A1:XFD1048458"/>
  <sheetViews>
    <sheetView zoomScale="125" zoomScaleNormal="106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7" sqref="A7"/>
    </sheetView>
  </sheetViews>
  <sheetFormatPr baseColWidth="10" defaultRowHeight="15" x14ac:dyDescent="0.2"/>
  <cols>
    <col min="1" max="1" width="78.6640625" style="89" customWidth="1"/>
    <col min="2" max="16384" width="10.83203125" style="80"/>
  </cols>
  <sheetData>
    <row r="1" spans="1:58" s="1" customFormat="1" ht="16" x14ac:dyDescent="0.2">
      <c r="A1" s="64" t="s">
        <v>282</v>
      </c>
      <c r="B1" s="11">
        <v>2017</v>
      </c>
      <c r="C1" s="11">
        <f>+B1+1</f>
        <v>2018</v>
      </c>
      <c r="D1" s="11">
        <f>+C1+1</f>
        <v>2019</v>
      </c>
      <c r="E1" s="11">
        <f>+D1+1</f>
        <v>2020</v>
      </c>
      <c r="F1" s="11">
        <f>+E1+1</f>
        <v>2021</v>
      </c>
      <c r="G1" s="11">
        <f>+F1+1</f>
        <v>2022</v>
      </c>
    </row>
    <row r="2" spans="1:58" s="22" customFormat="1" ht="13" x14ac:dyDescent="0.15">
      <c r="A2" s="58" t="s">
        <v>283</v>
      </c>
      <c r="B2" s="23">
        <v>0</v>
      </c>
      <c r="C2" s="23">
        <v>1</v>
      </c>
      <c r="D2" s="23">
        <v>2</v>
      </c>
      <c r="E2" s="23">
        <v>3</v>
      </c>
      <c r="F2" s="23">
        <v>4</v>
      </c>
      <c r="G2" s="23">
        <v>5</v>
      </c>
    </row>
    <row r="3" spans="1:58" s="1" customFormat="1" ht="18" x14ac:dyDescent="0.2">
      <c r="A3" s="123" t="s">
        <v>452</v>
      </c>
      <c r="B3" s="4"/>
      <c r="C3" s="4"/>
      <c r="D3" s="4"/>
      <c r="E3" s="4"/>
      <c r="F3" s="4"/>
      <c r="G3" s="4"/>
      <c r="H3" s="4"/>
    </row>
    <row r="4" spans="1:58" s="67" customFormat="1" ht="16" x14ac:dyDescent="0.2">
      <c r="A4" s="66"/>
    </row>
    <row r="5" spans="1:58" s="13" customFormat="1" ht="16" x14ac:dyDescent="0.2">
      <c r="A5" s="43" t="s">
        <v>252</v>
      </c>
      <c r="B5" s="68">
        <f t="shared" ref="B5:G5" si="0">-B6+B7+SUM(B8:B9)</f>
        <v>15</v>
      </c>
      <c r="C5" s="68">
        <f t="shared" si="0"/>
        <v>30</v>
      </c>
      <c r="D5" s="68">
        <f t="shared" si="0"/>
        <v>45</v>
      </c>
      <c r="E5" s="68">
        <f t="shared" si="0"/>
        <v>60</v>
      </c>
      <c r="F5" s="68">
        <f t="shared" si="0"/>
        <v>75</v>
      </c>
      <c r="G5" s="68">
        <f t="shared" si="0"/>
        <v>90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1" customFormat="1" ht="16" x14ac:dyDescent="0.2">
      <c r="A6" s="69" t="s">
        <v>361</v>
      </c>
      <c r="B6" s="70">
        <v>0</v>
      </c>
      <c r="C6" s="70">
        <f>+B7</f>
        <v>2</v>
      </c>
      <c r="D6" s="70">
        <f>+C7</f>
        <v>6</v>
      </c>
      <c r="E6" s="70">
        <f>+D7</f>
        <v>12</v>
      </c>
      <c r="F6" s="70">
        <f>+E7</f>
        <v>20</v>
      </c>
      <c r="G6" s="70">
        <f>+F7</f>
        <v>30</v>
      </c>
      <c r="H6" s="4"/>
    </row>
    <row r="7" spans="1:58" s="1" customFormat="1" ht="16" x14ac:dyDescent="0.2">
      <c r="A7" s="69" t="s">
        <v>362</v>
      </c>
      <c r="B7" s="70">
        <f>+'1 CE'!B6+'1 CE'!B7</f>
        <v>2</v>
      </c>
      <c r="C7" s="70">
        <f>+'1 CE'!C6+'1 CE'!C7+C6</f>
        <v>6</v>
      </c>
      <c r="D7" s="70">
        <f>+'1 CE'!D6+'1 CE'!D7+D6</f>
        <v>12</v>
      </c>
      <c r="E7" s="70">
        <f>+'1 CE'!E6+'1 CE'!E7+E6</f>
        <v>20</v>
      </c>
      <c r="F7" s="70">
        <f>+'1 CE'!F6+'1 CE'!F7+F6</f>
        <v>30</v>
      </c>
      <c r="G7" s="70">
        <f>+'1 CE'!G6+'1 CE'!G7+G6</f>
        <v>42</v>
      </c>
      <c r="H7" s="4"/>
    </row>
    <row r="8" spans="1:58" s="1" customFormat="1" ht="16" x14ac:dyDescent="0.2">
      <c r="A8" s="69" t="s">
        <v>363</v>
      </c>
      <c r="B8" s="70">
        <f>+'1 CE'!B5</f>
        <v>10</v>
      </c>
      <c r="C8" s="70">
        <f>+'1 CE'!C5</f>
        <v>20</v>
      </c>
      <c r="D8" s="70">
        <f>+'1 CE'!D5</f>
        <v>30</v>
      </c>
      <c r="E8" s="70">
        <f>+'1 CE'!E5</f>
        <v>40</v>
      </c>
      <c r="F8" s="70">
        <f>+'1 CE'!F5</f>
        <v>50</v>
      </c>
      <c r="G8" s="70">
        <f>+'1 CE'!G5</f>
        <v>60</v>
      </c>
      <c r="H8" s="4"/>
    </row>
    <row r="9" spans="1:58" s="1" customFormat="1" ht="16" x14ac:dyDescent="0.2">
      <c r="A9" s="69" t="s">
        <v>364</v>
      </c>
      <c r="B9" s="70">
        <f>+'1 CE'!B12+'1 CE'!B8</f>
        <v>3</v>
      </c>
      <c r="C9" s="70">
        <f>+'1 CE'!C12+'1 CE'!C8</f>
        <v>6</v>
      </c>
      <c r="D9" s="70">
        <f>+'1 CE'!D12+'1 CE'!D8</f>
        <v>9</v>
      </c>
      <c r="E9" s="70">
        <f>+'1 CE'!E12+'1 CE'!E8</f>
        <v>12</v>
      </c>
      <c r="F9" s="70">
        <f>+'1 CE'!F12+'1 CE'!F8</f>
        <v>15</v>
      </c>
      <c r="G9" s="70">
        <f>+'1 CE'!G12+'1 CE'!G8</f>
        <v>18</v>
      </c>
      <c r="H9" s="4"/>
    </row>
    <row r="10" spans="1:58" s="1" customFormat="1" ht="16" x14ac:dyDescent="0.2">
      <c r="A10" s="71"/>
      <c r="B10" s="72"/>
      <c r="C10" s="72"/>
      <c r="D10" s="72"/>
      <c r="E10" s="72"/>
      <c r="F10" s="72"/>
      <c r="G10" s="72"/>
      <c r="H10" s="4"/>
    </row>
    <row r="11" spans="1:58" s="13" customFormat="1" ht="16" x14ac:dyDescent="0.2">
      <c r="A11" s="43" t="s">
        <v>253</v>
      </c>
      <c r="B11" s="68">
        <f t="shared" ref="B11:G11" si="1">+B14+B13-B12</f>
        <v>2</v>
      </c>
      <c r="C11" s="68">
        <f t="shared" si="1"/>
        <v>4</v>
      </c>
      <c r="D11" s="68">
        <f t="shared" si="1"/>
        <v>6</v>
      </c>
      <c r="E11" s="68">
        <f t="shared" si="1"/>
        <v>8</v>
      </c>
      <c r="F11" s="68">
        <f t="shared" si="1"/>
        <v>10</v>
      </c>
      <c r="G11" s="68">
        <f t="shared" si="1"/>
        <v>12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</row>
    <row r="12" spans="1:58" s="1" customFormat="1" ht="16" x14ac:dyDescent="0.2">
      <c r="A12" s="69" t="s">
        <v>365</v>
      </c>
      <c r="B12" s="70">
        <v>0</v>
      </c>
      <c r="C12" s="70">
        <f>+B13</f>
        <v>1</v>
      </c>
      <c r="D12" s="70">
        <v>0</v>
      </c>
      <c r="E12" s="70">
        <v>0</v>
      </c>
      <c r="F12" s="70">
        <v>0</v>
      </c>
      <c r="G12" s="70">
        <v>1</v>
      </c>
      <c r="H12" s="4"/>
    </row>
    <row r="13" spans="1:58" s="1" customFormat="1" ht="16" x14ac:dyDescent="0.2">
      <c r="A13" s="69" t="s">
        <v>366</v>
      </c>
      <c r="B13" s="70">
        <f>+'1 CE'!B32</f>
        <v>1</v>
      </c>
      <c r="C13" s="70">
        <f>+'1 CE'!C32+C12</f>
        <v>3</v>
      </c>
      <c r="D13" s="70">
        <f>+'1 CE'!D32+D12</f>
        <v>3</v>
      </c>
      <c r="E13" s="70">
        <f>+'1 CE'!E32+E12</f>
        <v>4</v>
      </c>
      <c r="F13" s="70">
        <f>+'1 CE'!F32+F12</f>
        <v>5</v>
      </c>
      <c r="G13" s="70">
        <f>+'1 CE'!G32+G12</f>
        <v>7</v>
      </c>
      <c r="H13" s="4"/>
    </row>
    <row r="14" spans="1:58" s="1" customFormat="1" ht="16" x14ac:dyDescent="0.2">
      <c r="A14" s="69" t="s">
        <v>367</v>
      </c>
      <c r="B14" s="70">
        <f>+'1 CE'!B16</f>
        <v>1</v>
      </c>
      <c r="C14" s="70">
        <f>+'1 CE'!C16</f>
        <v>2</v>
      </c>
      <c r="D14" s="70">
        <f>+'1 CE'!D16</f>
        <v>3</v>
      </c>
      <c r="E14" s="70">
        <f>+'1 CE'!E16</f>
        <v>4</v>
      </c>
      <c r="F14" s="70">
        <f>+'1 CE'!F16</f>
        <v>5</v>
      </c>
      <c r="G14" s="70">
        <f>+'1 CE'!G16</f>
        <v>6</v>
      </c>
      <c r="H14" s="4"/>
    </row>
    <row r="15" spans="1:58" s="28" customFormat="1" ht="16" x14ac:dyDescent="0.2">
      <c r="A15" s="71"/>
      <c r="B15" s="73"/>
      <c r="C15" s="73"/>
      <c r="D15" s="73"/>
      <c r="E15" s="73"/>
      <c r="F15" s="73"/>
      <c r="G15" s="73"/>
      <c r="H15" s="27"/>
    </row>
    <row r="16" spans="1:58" s="13" customFormat="1" ht="18" customHeight="1" thickBot="1" x14ac:dyDescent="0.25">
      <c r="A16" s="46" t="s">
        <v>254</v>
      </c>
      <c r="B16" s="74">
        <f t="shared" ref="B16:G16" si="2">+B5-B11</f>
        <v>13</v>
      </c>
      <c r="C16" s="74">
        <f t="shared" si="2"/>
        <v>26</v>
      </c>
      <c r="D16" s="74">
        <f t="shared" si="2"/>
        <v>39</v>
      </c>
      <c r="E16" s="74">
        <f t="shared" si="2"/>
        <v>52</v>
      </c>
      <c r="F16" s="74">
        <f t="shared" si="2"/>
        <v>65</v>
      </c>
      <c r="G16" s="74">
        <f t="shared" si="2"/>
        <v>78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</row>
    <row r="17" spans="1:58" s="1" customFormat="1" ht="17" thickTop="1" x14ac:dyDescent="0.2">
      <c r="A17" s="75"/>
      <c r="B17" s="76"/>
      <c r="C17" s="76"/>
      <c r="D17" s="76"/>
      <c r="E17" s="76"/>
      <c r="F17" s="76"/>
      <c r="G17" s="76"/>
      <c r="H17" s="4"/>
    </row>
    <row r="18" spans="1:58" s="13" customFormat="1" ht="16" x14ac:dyDescent="0.2">
      <c r="A18" s="43" t="s">
        <v>255</v>
      </c>
      <c r="B18" s="68">
        <f t="shared" ref="B18:G18" si="3">+SUM(B19:B20)</f>
        <v>2</v>
      </c>
      <c r="C18" s="68">
        <f t="shared" si="3"/>
        <v>4</v>
      </c>
      <c r="D18" s="68">
        <f t="shared" si="3"/>
        <v>6</v>
      </c>
      <c r="E18" s="68">
        <f t="shared" si="3"/>
        <v>8</v>
      </c>
      <c r="F18" s="68">
        <f t="shared" si="3"/>
        <v>10</v>
      </c>
      <c r="G18" s="68">
        <f t="shared" si="3"/>
        <v>12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1:58" s="1" customFormat="1" ht="16" x14ac:dyDescent="0.2">
      <c r="A19" s="69" t="s">
        <v>368</v>
      </c>
      <c r="B19" s="70">
        <f>+'1 CE'!B17</f>
        <v>1</v>
      </c>
      <c r="C19" s="70">
        <f>+'1 CE'!C17</f>
        <v>2</v>
      </c>
      <c r="D19" s="70">
        <f>+'1 CE'!D17</f>
        <v>3</v>
      </c>
      <c r="E19" s="70">
        <f>+'1 CE'!E17</f>
        <v>4</v>
      </c>
      <c r="F19" s="70">
        <f>+'1 CE'!F17</f>
        <v>5</v>
      </c>
      <c r="G19" s="70">
        <f>+'1 CE'!G17</f>
        <v>6</v>
      </c>
      <c r="H19" s="4"/>
    </row>
    <row r="20" spans="1:58" s="1" customFormat="1" ht="16" x14ac:dyDescent="0.2">
      <c r="A20" s="69" t="s">
        <v>369</v>
      </c>
      <c r="B20" s="70">
        <f>+'1 CE'!B18</f>
        <v>1</v>
      </c>
      <c r="C20" s="70">
        <f>+'1 CE'!C18</f>
        <v>2</v>
      </c>
      <c r="D20" s="70">
        <f>+'1 CE'!D18</f>
        <v>3</v>
      </c>
      <c r="E20" s="70">
        <f>+'1 CE'!E18</f>
        <v>4</v>
      </c>
      <c r="F20" s="70">
        <f>+'1 CE'!F18</f>
        <v>5</v>
      </c>
      <c r="G20" s="70">
        <f>+'1 CE'!G18</f>
        <v>6</v>
      </c>
      <c r="H20" s="4"/>
    </row>
    <row r="21" spans="1:58" s="1" customFormat="1" ht="16" x14ac:dyDescent="0.2">
      <c r="A21" s="71"/>
      <c r="B21" s="72"/>
      <c r="C21" s="72"/>
      <c r="D21" s="72"/>
      <c r="E21" s="72"/>
      <c r="F21" s="72"/>
      <c r="G21" s="72"/>
      <c r="H21" s="4"/>
    </row>
    <row r="22" spans="1:58" s="13" customFormat="1" ht="18" customHeight="1" thickBot="1" x14ac:dyDescent="0.25">
      <c r="A22" s="46" t="s">
        <v>256</v>
      </c>
      <c r="B22" s="74">
        <f t="shared" ref="B22:G22" si="4">+B16-B18</f>
        <v>11</v>
      </c>
      <c r="C22" s="74">
        <f t="shared" si="4"/>
        <v>22</v>
      </c>
      <c r="D22" s="74">
        <f t="shared" si="4"/>
        <v>33</v>
      </c>
      <c r="E22" s="74">
        <f t="shared" si="4"/>
        <v>44</v>
      </c>
      <c r="F22" s="74">
        <f t="shared" si="4"/>
        <v>55</v>
      </c>
      <c r="G22" s="74">
        <f t="shared" si="4"/>
        <v>66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</row>
    <row r="23" spans="1:58" s="1" customFormat="1" ht="17" thickTop="1" x14ac:dyDescent="0.2">
      <c r="A23" s="75"/>
      <c r="B23" s="76"/>
      <c r="C23" s="76"/>
      <c r="D23" s="76"/>
      <c r="E23" s="76"/>
      <c r="F23" s="76"/>
      <c r="G23" s="76"/>
      <c r="H23" s="4"/>
    </row>
    <row r="24" spans="1:58" s="13" customFormat="1" ht="16" x14ac:dyDescent="0.2">
      <c r="A24" s="43" t="s">
        <v>257</v>
      </c>
      <c r="B24" s="68">
        <f t="shared" ref="B24:G24" si="5">+SUM(B25:B30)</f>
        <v>10</v>
      </c>
      <c r="C24" s="68">
        <f t="shared" si="5"/>
        <v>20</v>
      </c>
      <c r="D24" s="68">
        <f t="shared" si="5"/>
        <v>30</v>
      </c>
      <c r="E24" s="68">
        <f t="shared" si="5"/>
        <v>40</v>
      </c>
      <c r="F24" s="68">
        <f t="shared" si="5"/>
        <v>50</v>
      </c>
      <c r="G24" s="68">
        <f t="shared" si="5"/>
        <v>60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</row>
    <row r="25" spans="1:58" s="1" customFormat="1" ht="16" x14ac:dyDescent="0.2">
      <c r="A25" s="69" t="s">
        <v>370</v>
      </c>
      <c r="B25" s="70">
        <f>+'1 CE'!B28</f>
        <v>1</v>
      </c>
      <c r="C25" s="70">
        <f>+'1 CE'!C28</f>
        <v>2</v>
      </c>
      <c r="D25" s="70">
        <f>+'1 CE'!D28</f>
        <v>3</v>
      </c>
      <c r="E25" s="70">
        <f>+'1 CE'!E28</f>
        <v>4</v>
      </c>
      <c r="F25" s="70">
        <f>+'1 CE'!F28</f>
        <v>5</v>
      </c>
      <c r="G25" s="70">
        <f>+'1 CE'!G28</f>
        <v>6</v>
      </c>
      <c r="H25" s="4"/>
    </row>
    <row r="26" spans="1:58" s="1" customFormat="1" ht="16" x14ac:dyDescent="0.2">
      <c r="A26" s="69" t="s">
        <v>371</v>
      </c>
      <c r="B26" s="70">
        <f>+'1 CE'!B27</f>
        <v>1</v>
      </c>
      <c r="C26" s="70">
        <f>+'1 CE'!C27</f>
        <v>2</v>
      </c>
      <c r="D26" s="70">
        <f>+'1 CE'!D27</f>
        <v>3</v>
      </c>
      <c r="E26" s="70">
        <f>+'1 CE'!E27</f>
        <v>4</v>
      </c>
      <c r="F26" s="70">
        <f>+'1 CE'!F27</f>
        <v>5</v>
      </c>
      <c r="G26" s="70">
        <f>+'1 CE'!G27</f>
        <v>6</v>
      </c>
      <c r="H26" s="4"/>
    </row>
    <row r="27" spans="1:58" s="1" customFormat="1" ht="16" x14ac:dyDescent="0.2">
      <c r="A27" s="69" t="s">
        <v>372</v>
      </c>
      <c r="B27" s="70">
        <f>+'1 CE'!B35</f>
        <v>1</v>
      </c>
      <c r="C27" s="70">
        <f>+'1 CE'!C35</f>
        <v>2</v>
      </c>
      <c r="D27" s="70">
        <f>+'1 CE'!D35</f>
        <v>3</v>
      </c>
      <c r="E27" s="70">
        <f>+'1 CE'!E35</f>
        <v>4</v>
      </c>
      <c r="F27" s="70">
        <f>+'1 CE'!F35</f>
        <v>5</v>
      </c>
      <c r="G27" s="70">
        <f>+'1 CE'!G35</f>
        <v>6</v>
      </c>
      <c r="H27" s="4"/>
    </row>
    <row r="28" spans="1:58" s="1" customFormat="1" ht="16" x14ac:dyDescent="0.2">
      <c r="A28" s="69" t="s">
        <v>373</v>
      </c>
      <c r="B28" s="70">
        <f>+'1 CE'!B34+'1 CE'!B33</f>
        <v>2</v>
      </c>
      <c r="C28" s="70">
        <f>+'1 CE'!C34+'1 CE'!C33</f>
        <v>4</v>
      </c>
      <c r="D28" s="70">
        <f>+'1 CE'!D34+'1 CE'!D33</f>
        <v>6</v>
      </c>
      <c r="E28" s="70">
        <f>+'1 CE'!E34+'1 CE'!E33</f>
        <v>8</v>
      </c>
      <c r="F28" s="70">
        <f>+'1 CE'!F34+'1 CE'!F33</f>
        <v>10</v>
      </c>
      <c r="G28" s="70">
        <f>+'1 CE'!G34+'1 CE'!G33</f>
        <v>12</v>
      </c>
      <c r="H28" s="4"/>
    </row>
    <row r="29" spans="1:58" s="1" customFormat="1" ht="16" x14ac:dyDescent="0.2">
      <c r="A29" s="69" t="s">
        <v>374</v>
      </c>
      <c r="B29" s="70">
        <f>+'1 CE'!B20+'1 CE'!B21+'1 CE'!B23+'1 CE'!B24</f>
        <v>4</v>
      </c>
      <c r="C29" s="70">
        <f>+'1 CE'!C20+'1 CE'!C21+'1 CE'!C23+'1 CE'!C24</f>
        <v>8</v>
      </c>
      <c r="D29" s="70">
        <f>+'1 CE'!D20+'1 CE'!D21+'1 CE'!D23+'1 CE'!D24</f>
        <v>12</v>
      </c>
      <c r="E29" s="70">
        <f>+'1 CE'!E20+'1 CE'!E21+'1 CE'!E23+'1 CE'!E24</f>
        <v>16</v>
      </c>
      <c r="F29" s="70">
        <f>+'1 CE'!F20+'1 CE'!F21+'1 CE'!F23+'1 CE'!F24</f>
        <v>20</v>
      </c>
      <c r="G29" s="70">
        <f>+'1 CE'!G20+'1 CE'!G21+'1 CE'!G23+'1 CE'!G24</f>
        <v>24</v>
      </c>
      <c r="H29" s="4"/>
    </row>
    <row r="30" spans="1:58" s="1" customFormat="1" ht="16" x14ac:dyDescent="0.2">
      <c r="A30" s="69" t="s">
        <v>375</v>
      </c>
      <c r="B30" s="70">
        <f>+'1 CE'!B22</f>
        <v>1</v>
      </c>
      <c r="C30" s="70">
        <f>+'1 CE'!C22</f>
        <v>2</v>
      </c>
      <c r="D30" s="70">
        <f>+'1 CE'!D22</f>
        <v>3</v>
      </c>
      <c r="E30" s="70">
        <f>+'1 CE'!E22</f>
        <v>4</v>
      </c>
      <c r="F30" s="70">
        <f>+'1 CE'!F22</f>
        <v>5</v>
      </c>
      <c r="G30" s="70">
        <f>+'1 CE'!G22</f>
        <v>6</v>
      </c>
      <c r="H30" s="4"/>
    </row>
    <row r="31" spans="1:58" s="1" customFormat="1" ht="16" x14ac:dyDescent="0.2">
      <c r="A31" s="71"/>
      <c r="B31" s="72"/>
      <c r="C31" s="72"/>
      <c r="D31" s="72"/>
      <c r="E31" s="72"/>
      <c r="F31" s="72"/>
      <c r="G31" s="72"/>
      <c r="H31" s="4"/>
    </row>
    <row r="32" spans="1:58" s="13" customFormat="1" ht="18" customHeight="1" thickBot="1" x14ac:dyDescent="0.25">
      <c r="A32" s="46" t="s">
        <v>314</v>
      </c>
      <c r="B32" s="74">
        <f t="shared" ref="B32:G32" si="6">+B22-B24</f>
        <v>1</v>
      </c>
      <c r="C32" s="74">
        <f t="shared" si="6"/>
        <v>2</v>
      </c>
      <c r="D32" s="74">
        <f t="shared" si="6"/>
        <v>3</v>
      </c>
      <c r="E32" s="74">
        <f t="shared" si="6"/>
        <v>4</v>
      </c>
      <c r="F32" s="74">
        <f t="shared" si="6"/>
        <v>5</v>
      </c>
      <c r="G32" s="74">
        <f t="shared" si="6"/>
        <v>6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</row>
    <row r="33" spans="1:58" s="1" customFormat="1" ht="17" thickTop="1" x14ac:dyDescent="0.2">
      <c r="A33" s="71"/>
      <c r="B33" s="72"/>
      <c r="C33" s="72"/>
      <c r="D33" s="72"/>
      <c r="E33" s="72"/>
      <c r="F33" s="72"/>
      <c r="G33" s="72"/>
      <c r="H33" s="4"/>
    </row>
    <row r="34" spans="1:58" s="13" customFormat="1" ht="16" x14ac:dyDescent="0.2">
      <c r="A34" s="43" t="s">
        <v>258</v>
      </c>
      <c r="B34" s="68">
        <f t="shared" ref="B34:G34" si="7">+B35</f>
        <v>-2</v>
      </c>
      <c r="C34" s="68">
        <f>+C35</f>
        <v>-4</v>
      </c>
      <c r="D34" s="68">
        <f t="shared" si="7"/>
        <v>-6</v>
      </c>
      <c r="E34" s="68">
        <f t="shared" si="7"/>
        <v>-8</v>
      </c>
      <c r="F34" s="68">
        <f t="shared" si="7"/>
        <v>-10</v>
      </c>
      <c r="G34" s="68">
        <f t="shared" si="7"/>
        <v>-12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spans="1:58" s="1" customFormat="1" ht="16" x14ac:dyDescent="0.2">
      <c r="A35" s="69" t="s">
        <v>412</v>
      </c>
      <c r="B35" s="70">
        <f>-'1 CE'!B29-'1 CE'!B30+'1 CE'!B84</f>
        <v>-2</v>
      </c>
      <c r="C35" s="70">
        <f>-'1 CE'!C29-'1 CE'!C30+'1 CE'!C84</f>
        <v>-4</v>
      </c>
      <c r="D35" s="70">
        <f>-'1 CE'!D29-'1 CE'!D30+'1 CE'!D84</f>
        <v>-6</v>
      </c>
      <c r="E35" s="70">
        <f>-'1 CE'!E29-'1 CE'!E30+'1 CE'!E84</f>
        <v>-8</v>
      </c>
      <c r="F35" s="70">
        <f>-'1 CE'!F29-'1 CE'!F30+'1 CE'!F84</f>
        <v>-10</v>
      </c>
      <c r="G35" s="70">
        <f>-'1 CE'!G29-'1 CE'!G30+'1 CE'!G84</f>
        <v>-12</v>
      </c>
      <c r="H35" s="4"/>
    </row>
    <row r="36" spans="1:58" s="1" customFormat="1" ht="16" x14ac:dyDescent="0.2">
      <c r="A36" s="69"/>
      <c r="B36" s="72"/>
      <c r="C36" s="72"/>
      <c r="D36" s="72"/>
      <c r="E36" s="72"/>
      <c r="F36" s="72"/>
      <c r="G36" s="72"/>
      <c r="H36" s="4"/>
    </row>
    <row r="37" spans="1:58" s="13" customFormat="1" ht="16" x14ac:dyDescent="0.2">
      <c r="A37" s="43" t="s">
        <v>259</v>
      </c>
      <c r="B37" s="68">
        <f>+B38</f>
        <v>8</v>
      </c>
      <c r="C37" s="68">
        <f>+C38</f>
        <v>16</v>
      </c>
      <c r="D37" s="68">
        <f t="shared" ref="D37:G37" si="8">+D38</f>
        <v>24</v>
      </c>
      <c r="E37" s="68">
        <f t="shared" si="8"/>
        <v>32</v>
      </c>
      <c r="F37" s="68">
        <f t="shared" si="8"/>
        <v>40</v>
      </c>
      <c r="G37" s="68">
        <f t="shared" si="8"/>
        <v>48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spans="1:58" s="1" customFormat="1" ht="16" x14ac:dyDescent="0.2">
      <c r="A38" s="69" t="s">
        <v>413</v>
      </c>
      <c r="B38" s="70">
        <f>+'1 CE'!B69</f>
        <v>8</v>
      </c>
      <c r="C38" s="70">
        <f>+'1 CE'!C69</f>
        <v>16</v>
      </c>
      <c r="D38" s="70">
        <f>+'1 CE'!D69</f>
        <v>24</v>
      </c>
      <c r="E38" s="70">
        <f>+'1 CE'!E69</f>
        <v>32</v>
      </c>
      <c r="F38" s="70">
        <f>+'1 CE'!F69</f>
        <v>40</v>
      </c>
      <c r="G38" s="70">
        <f>+'1 CE'!G69</f>
        <v>48</v>
      </c>
      <c r="H38" s="4"/>
    </row>
    <row r="39" spans="1:58" s="1" customFormat="1" ht="16" x14ac:dyDescent="0.2">
      <c r="A39" s="71"/>
      <c r="B39" s="72"/>
      <c r="C39" s="72"/>
      <c r="D39" s="72"/>
      <c r="E39" s="72"/>
      <c r="F39" s="72"/>
      <c r="G39" s="72"/>
      <c r="H39" s="4"/>
    </row>
    <row r="40" spans="1:58" s="13" customFormat="1" ht="18" customHeight="1" thickBot="1" x14ac:dyDescent="0.25">
      <c r="A40" s="46" t="s">
        <v>312</v>
      </c>
      <c r="B40" s="74">
        <f>+B32+B34+B37</f>
        <v>7</v>
      </c>
      <c r="C40" s="74">
        <f>+C32+C34+C37</f>
        <v>14</v>
      </c>
      <c r="D40" s="74">
        <f t="shared" ref="D40:G40" si="9">+D32+D34+D37</f>
        <v>21</v>
      </c>
      <c r="E40" s="74">
        <f t="shared" si="9"/>
        <v>28</v>
      </c>
      <c r="F40" s="74">
        <f t="shared" si="9"/>
        <v>35</v>
      </c>
      <c r="G40" s="74">
        <f t="shared" si="9"/>
        <v>42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</row>
    <row r="41" spans="1:58" s="1" customFormat="1" ht="17" thickTop="1" x14ac:dyDescent="0.2">
      <c r="A41" s="75"/>
      <c r="B41" s="76"/>
      <c r="C41" s="76"/>
      <c r="D41" s="76"/>
      <c r="E41" s="76"/>
      <c r="F41" s="76"/>
      <c r="G41" s="76"/>
      <c r="H41" s="4"/>
    </row>
    <row r="42" spans="1:58" s="1" customFormat="1" ht="16" x14ac:dyDescent="0.2">
      <c r="A42" s="69" t="s">
        <v>197</v>
      </c>
      <c r="B42" s="70">
        <f>+'1 CE'!B93</f>
        <v>2</v>
      </c>
      <c r="C42" s="70">
        <f>+'1 CE'!C93</f>
        <v>4</v>
      </c>
      <c r="D42" s="70">
        <f>+'1 CE'!D93</f>
        <v>6</v>
      </c>
      <c r="E42" s="70">
        <f>+'1 CE'!E93</f>
        <v>8</v>
      </c>
      <c r="F42" s="70">
        <f>+'1 CE'!F93</f>
        <v>10</v>
      </c>
      <c r="G42" s="70">
        <f>+'1 CE'!G93</f>
        <v>12</v>
      </c>
      <c r="H42" s="4"/>
    </row>
    <row r="43" spans="1:58" s="1" customFormat="1" ht="16" x14ac:dyDescent="0.2">
      <c r="A43" s="71"/>
      <c r="B43" s="72"/>
      <c r="C43" s="72"/>
      <c r="D43" s="72"/>
      <c r="E43" s="72"/>
      <c r="F43" s="72"/>
      <c r="G43" s="72"/>
      <c r="H43" s="4"/>
    </row>
    <row r="44" spans="1:58" s="13" customFormat="1" ht="18" customHeight="1" thickBot="1" x14ac:dyDescent="0.25">
      <c r="A44" s="52" t="s">
        <v>260</v>
      </c>
      <c r="B44" s="74">
        <f t="shared" ref="B44:G44" si="10">+B40-B42</f>
        <v>5</v>
      </c>
      <c r="C44" s="74">
        <f t="shared" si="10"/>
        <v>10</v>
      </c>
      <c r="D44" s="74">
        <f t="shared" si="10"/>
        <v>15</v>
      </c>
      <c r="E44" s="74">
        <f t="shared" si="10"/>
        <v>20</v>
      </c>
      <c r="F44" s="74">
        <f t="shared" si="10"/>
        <v>25</v>
      </c>
      <c r="G44" s="74">
        <f t="shared" si="10"/>
        <v>30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</row>
    <row r="45" spans="1:58" s="1" customFormat="1" ht="17" thickTop="1" x14ac:dyDescent="0.2">
      <c r="A45" s="53"/>
      <c r="B45" s="4"/>
      <c r="C45" s="4"/>
      <c r="D45" s="4"/>
      <c r="E45" s="4"/>
      <c r="F45" s="4"/>
      <c r="G45" s="4"/>
      <c r="H45" s="4"/>
    </row>
    <row r="46" spans="1:58" s="1" customFormat="1" ht="16" x14ac:dyDescent="0.2">
      <c r="A46" s="53"/>
      <c r="B46" s="4"/>
      <c r="C46" s="4"/>
      <c r="D46" s="4"/>
      <c r="E46" s="4"/>
      <c r="F46" s="4"/>
      <c r="G46" s="4"/>
      <c r="H46" s="4"/>
    </row>
    <row r="47" spans="1:58" s="1" customFormat="1" ht="16" x14ac:dyDescent="0.2">
      <c r="A47" s="54"/>
      <c r="B47" s="10"/>
      <c r="C47" s="10"/>
      <c r="D47" s="10"/>
      <c r="E47" s="10"/>
      <c r="F47" s="10"/>
      <c r="G47" s="10"/>
      <c r="H47" s="10" t="s">
        <v>281</v>
      </c>
    </row>
    <row r="48" spans="1:58" s="67" customFormat="1" ht="16" x14ac:dyDescent="0.2">
      <c r="A48" s="66"/>
    </row>
    <row r="49" spans="1:58" s="67" customFormat="1" ht="18" x14ac:dyDescent="0.2">
      <c r="A49" s="123" t="s">
        <v>313</v>
      </c>
    </row>
    <row r="50" spans="1:58" s="67" customFormat="1" ht="16" x14ac:dyDescent="0.2">
      <c r="A50" s="66"/>
    </row>
    <row r="51" spans="1:58" s="13" customFormat="1" ht="16" x14ac:dyDescent="0.2">
      <c r="A51" s="43" t="s">
        <v>261</v>
      </c>
      <c r="B51" s="68">
        <f t="shared" ref="B51:G51" si="11">SUM(B52:B56)</f>
        <v>15</v>
      </c>
      <c r="C51" s="68">
        <f t="shared" si="11"/>
        <v>30</v>
      </c>
      <c r="D51" s="68">
        <f t="shared" si="11"/>
        <v>45</v>
      </c>
      <c r="E51" s="68">
        <f t="shared" si="11"/>
        <v>60</v>
      </c>
      <c r="F51" s="68">
        <f t="shared" si="11"/>
        <v>75</v>
      </c>
      <c r="G51" s="68">
        <f t="shared" si="11"/>
        <v>90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</row>
    <row r="52" spans="1:58" s="1" customFormat="1" ht="16" x14ac:dyDescent="0.2">
      <c r="A52" s="69" t="s">
        <v>378</v>
      </c>
      <c r="B52" s="70">
        <f>+'1 CE'!B5</f>
        <v>10</v>
      </c>
      <c r="C52" s="70">
        <f>+'1 CE'!C5</f>
        <v>20</v>
      </c>
      <c r="D52" s="70">
        <f>+'1 CE'!D5</f>
        <v>30</v>
      </c>
      <c r="E52" s="70">
        <f>+'1 CE'!E5</f>
        <v>40</v>
      </c>
      <c r="F52" s="70">
        <f>+'1 CE'!F5</f>
        <v>50</v>
      </c>
      <c r="G52" s="70">
        <f>+'1 CE'!G5</f>
        <v>60</v>
      </c>
      <c r="H52" s="4"/>
    </row>
    <row r="53" spans="1:58" s="1" customFormat="1" ht="16" x14ac:dyDescent="0.2">
      <c r="A53" s="69" t="s">
        <v>379</v>
      </c>
      <c r="B53" s="70">
        <f>+'1 CE'!B6</f>
        <v>1</v>
      </c>
      <c r="C53" s="70">
        <f>+'1 CE'!C6</f>
        <v>2</v>
      </c>
      <c r="D53" s="70">
        <f>+'1 CE'!D6</f>
        <v>3</v>
      </c>
      <c r="E53" s="70">
        <f>+'1 CE'!E6</f>
        <v>4</v>
      </c>
      <c r="F53" s="70">
        <f>+'1 CE'!F6</f>
        <v>5</v>
      </c>
      <c r="G53" s="70">
        <f>+'1 CE'!G6</f>
        <v>6</v>
      </c>
      <c r="H53" s="4"/>
    </row>
    <row r="54" spans="1:58" s="1" customFormat="1" ht="16" x14ac:dyDescent="0.2">
      <c r="A54" s="69" t="s">
        <v>380</v>
      </c>
      <c r="B54" s="70">
        <f>+'1 CE'!B7</f>
        <v>1</v>
      </c>
      <c r="C54" s="70">
        <f>+'1 CE'!C7</f>
        <v>2</v>
      </c>
      <c r="D54" s="70">
        <f>+'1 CE'!D7</f>
        <v>3</v>
      </c>
      <c r="E54" s="70">
        <f>+'1 CE'!E7</f>
        <v>4</v>
      </c>
      <c r="F54" s="70">
        <f>+'1 CE'!F7</f>
        <v>5</v>
      </c>
      <c r="G54" s="70">
        <f>+'1 CE'!G7</f>
        <v>6</v>
      </c>
      <c r="H54" s="4"/>
    </row>
    <row r="55" spans="1:58" s="1" customFormat="1" ht="16" x14ac:dyDescent="0.2">
      <c r="A55" s="69" t="s">
        <v>381</v>
      </c>
      <c r="B55" s="70">
        <f>+'1 CE'!B8</f>
        <v>1</v>
      </c>
      <c r="C55" s="70">
        <f>+'1 CE'!C8</f>
        <v>2</v>
      </c>
      <c r="D55" s="70">
        <f>+'1 CE'!D8</f>
        <v>3</v>
      </c>
      <c r="E55" s="70">
        <f>+'1 CE'!E8</f>
        <v>4</v>
      </c>
      <c r="F55" s="70">
        <f>+'1 CE'!F8</f>
        <v>5</v>
      </c>
      <c r="G55" s="70">
        <f>+'1 CE'!G8</f>
        <v>6</v>
      </c>
      <c r="H55" s="4"/>
    </row>
    <row r="56" spans="1:58" s="1" customFormat="1" ht="16" x14ac:dyDescent="0.2">
      <c r="A56" s="69" t="s">
        <v>382</v>
      </c>
      <c r="B56" s="70">
        <f>+'1 CE'!B12</f>
        <v>2</v>
      </c>
      <c r="C56" s="70">
        <f>+'1 CE'!C12</f>
        <v>4</v>
      </c>
      <c r="D56" s="70">
        <f>+'1 CE'!D12</f>
        <v>6</v>
      </c>
      <c r="E56" s="70">
        <f>+'1 CE'!E12</f>
        <v>8</v>
      </c>
      <c r="F56" s="70">
        <f>+'1 CE'!F12</f>
        <v>10</v>
      </c>
      <c r="G56" s="70">
        <f>+'1 CE'!G12</f>
        <v>12</v>
      </c>
      <c r="H56" s="4"/>
    </row>
    <row r="57" spans="1:58" s="13" customFormat="1" ht="16" x14ac:dyDescent="0.2">
      <c r="A57" s="44"/>
      <c r="B57" s="77"/>
      <c r="C57" s="77"/>
      <c r="D57" s="77"/>
      <c r="E57" s="77"/>
      <c r="F57" s="77"/>
      <c r="G57" s="77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</row>
    <row r="58" spans="1:58" s="13" customFormat="1" ht="16" x14ac:dyDescent="0.2">
      <c r="A58" s="43" t="s">
        <v>262</v>
      </c>
      <c r="B58" s="68">
        <f t="shared" ref="B58:G58" si="12">SUM(B59:B63)</f>
        <v>5</v>
      </c>
      <c r="C58" s="68">
        <f t="shared" si="12"/>
        <v>10</v>
      </c>
      <c r="D58" s="68">
        <f t="shared" si="12"/>
        <v>15</v>
      </c>
      <c r="E58" s="68">
        <f t="shared" si="12"/>
        <v>20</v>
      </c>
      <c r="F58" s="68">
        <f t="shared" si="12"/>
        <v>25</v>
      </c>
      <c r="G58" s="68">
        <f t="shared" si="12"/>
        <v>30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</row>
    <row r="59" spans="1:58" s="1" customFormat="1" ht="16" x14ac:dyDescent="0.2">
      <c r="A59" s="69" t="s">
        <v>383</v>
      </c>
      <c r="B59" s="70">
        <f>+'1 CE'!B16</f>
        <v>1</v>
      </c>
      <c r="C59" s="70">
        <f>+'1 CE'!C16</f>
        <v>2</v>
      </c>
      <c r="D59" s="70">
        <f>+'1 CE'!D16</f>
        <v>3</v>
      </c>
      <c r="E59" s="70">
        <f>+'1 CE'!E16</f>
        <v>4</v>
      </c>
      <c r="F59" s="70">
        <f>+'1 CE'!F16</f>
        <v>5</v>
      </c>
      <c r="G59" s="70">
        <f>+'1 CE'!G16</f>
        <v>6</v>
      </c>
      <c r="H59" s="4"/>
    </row>
    <row r="60" spans="1:58" s="1" customFormat="1" ht="16" x14ac:dyDescent="0.2">
      <c r="A60" s="69" t="s">
        <v>384</v>
      </c>
      <c r="B60" s="70">
        <f>+'1 CE'!B17</f>
        <v>1</v>
      </c>
      <c r="C60" s="70">
        <f>+'1 CE'!C17</f>
        <v>2</v>
      </c>
      <c r="D60" s="70">
        <f>+'1 CE'!D17</f>
        <v>3</v>
      </c>
      <c r="E60" s="70">
        <f>+'1 CE'!E17</f>
        <v>4</v>
      </c>
      <c r="F60" s="70">
        <f>+'1 CE'!F17</f>
        <v>5</v>
      </c>
      <c r="G60" s="70">
        <f>+'1 CE'!G17</f>
        <v>6</v>
      </c>
      <c r="H60" s="4"/>
    </row>
    <row r="61" spans="1:58" s="1" customFormat="1" ht="16" x14ac:dyDescent="0.2">
      <c r="A61" s="69" t="s">
        <v>385</v>
      </c>
      <c r="B61" s="70">
        <f>+'1 CE'!B18</f>
        <v>1</v>
      </c>
      <c r="C61" s="70">
        <f>+'1 CE'!C18</f>
        <v>2</v>
      </c>
      <c r="D61" s="70">
        <f>+'1 CE'!D18</f>
        <v>3</v>
      </c>
      <c r="E61" s="70">
        <f>+'1 CE'!E18</f>
        <v>4</v>
      </c>
      <c r="F61" s="70">
        <f>+'1 CE'!F18</f>
        <v>5</v>
      </c>
      <c r="G61" s="70">
        <f>+'1 CE'!G18</f>
        <v>6</v>
      </c>
      <c r="H61" s="4"/>
    </row>
    <row r="62" spans="1:58" s="1" customFormat="1" ht="16" x14ac:dyDescent="0.2">
      <c r="A62" s="69" t="s">
        <v>386</v>
      </c>
      <c r="B62" s="70">
        <f>+'1 CE'!B32</f>
        <v>1</v>
      </c>
      <c r="C62" s="70">
        <f>+'1 CE'!C32</f>
        <v>2</v>
      </c>
      <c r="D62" s="70">
        <f>+'1 CE'!D32</f>
        <v>3</v>
      </c>
      <c r="E62" s="70">
        <f>+'1 CE'!E32</f>
        <v>4</v>
      </c>
      <c r="F62" s="70">
        <f>+'1 CE'!F32</f>
        <v>5</v>
      </c>
      <c r="G62" s="70">
        <f>+'1 CE'!G32</f>
        <v>6</v>
      </c>
      <c r="H62" s="4"/>
    </row>
    <row r="63" spans="1:58" s="1" customFormat="1" ht="16" x14ac:dyDescent="0.2">
      <c r="A63" s="69" t="s">
        <v>387</v>
      </c>
      <c r="B63" s="70">
        <f>+'1 CE'!B35</f>
        <v>1</v>
      </c>
      <c r="C63" s="70">
        <f>+'1 CE'!C35</f>
        <v>2</v>
      </c>
      <c r="D63" s="70">
        <f>+'1 CE'!D35</f>
        <v>3</v>
      </c>
      <c r="E63" s="70">
        <f>+'1 CE'!E35</f>
        <v>4</v>
      </c>
      <c r="F63" s="70">
        <f>+'1 CE'!F35</f>
        <v>5</v>
      </c>
      <c r="G63" s="70">
        <f>+'1 CE'!G35</f>
        <v>6</v>
      </c>
      <c r="H63" s="4"/>
    </row>
    <row r="64" spans="1:58" s="1" customFormat="1" ht="16" x14ac:dyDescent="0.2">
      <c r="A64" s="71"/>
      <c r="B64" s="72"/>
      <c r="C64" s="72"/>
      <c r="D64" s="72"/>
      <c r="E64" s="72"/>
      <c r="F64" s="72"/>
      <c r="G64" s="72"/>
      <c r="H64" s="4"/>
    </row>
    <row r="65" spans="1:58" s="13" customFormat="1" ht="18" customHeight="1" thickBot="1" x14ac:dyDescent="0.25">
      <c r="A65" s="46" t="s">
        <v>263</v>
      </c>
      <c r="B65" s="74">
        <f t="shared" ref="B65:G65" si="13">+B51-B58</f>
        <v>10</v>
      </c>
      <c r="C65" s="74">
        <f t="shared" si="13"/>
        <v>20</v>
      </c>
      <c r="D65" s="74">
        <f t="shared" si="13"/>
        <v>30</v>
      </c>
      <c r="E65" s="74">
        <f t="shared" si="13"/>
        <v>40</v>
      </c>
      <c r="F65" s="74">
        <f t="shared" si="13"/>
        <v>50</v>
      </c>
      <c r="G65" s="74">
        <f t="shared" si="13"/>
        <v>60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</row>
    <row r="66" spans="1:58" s="13" customFormat="1" ht="18" customHeight="1" thickTop="1" x14ac:dyDescent="0.2">
      <c r="A66" s="55"/>
      <c r="B66" s="77"/>
      <c r="C66" s="77"/>
      <c r="D66" s="77"/>
      <c r="E66" s="77"/>
      <c r="F66" s="77"/>
      <c r="G66" s="77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</row>
    <row r="67" spans="1:58" s="1" customFormat="1" ht="16" x14ac:dyDescent="0.2">
      <c r="A67" s="69" t="s">
        <v>388</v>
      </c>
      <c r="B67" s="70">
        <f>+'1 CE'!B25</f>
        <v>5</v>
      </c>
      <c r="C67" s="70">
        <f>+'1 CE'!C25</f>
        <v>10</v>
      </c>
      <c r="D67" s="70">
        <f>+'1 CE'!D25</f>
        <v>15</v>
      </c>
      <c r="E67" s="70">
        <f>+'1 CE'!E25</f>
        <v>20</v>
      </c>
      <c r="F67" s="70">
        <f>+'1 CE'!F25</f>
        <v>25</v>
      </c>
      <c r="G67" s="70">
        <f>+'1 CE'!G25</f>
        <v>30</v>
      </c>
      <c r="H67" s="4"/>
    </row>
    <row r="68" spans="1:58" s="13" customFormat="1" ht="16" x14ac:dyDescent="0.2">
      <c r="A68" s="69"/>
      <c r="B68" s="77"/>
      <c r="C68" s="77"/>
      <c r="D68" s="77"/>
      <c r="E68" s="77"/>
      <c r="F68" s="77"/>
      <c r="G68" s="77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</row>
    <row r="69" spans="1:58" s="13" customFormat="1" ht="18" customHeight="1" thickBot="1" x14ac:dyDescent="0.25">
      <c r="A69" s="46" t="s">
        <v>315</v>
      </c>
      <c r="B69" s="74">
        <f t="shared" ref="B69:G69" si="14">+B65-B67</f>
        <v>5</v>
      </c>
      <c r="C69" s="74">
        <f t="shared" si="14"/>
        <v>10</v>
      </c>
      <c r="D69" s="74">
        <f t="shared" si="14"/>
        <v>15</v>
      </c>
      <c r="E69" s="74">
        <f t="shared" si="14"/>
        <v>20</v>
      </c>
      <c r="F69" s="74">
        <f t="shared" si="14"/>
        <v>25</v>
      </c>
      <c r="G69" s="74">
        <f t="shared" si="14"/>
        <v>30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</row>
    <row r="70" spans="1:58" s="13" customFormat="1" ht="18" customHeight="1" thickTop="1" x14ac:dyDescent="0.2">
      <c r="A70" s="55"/>
      <c r="B70" s="77"/>
      <c r="C70" s="77"/>
      <c r="D70" s="77"/>
      <c r="E70" s="77"/>
      <c r="F70" s="77"/>
      <c r="G70" s="77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</row>
    <row r="71" spans="1:58" s="1" customFormat="1" ht="16" x14ac:dyDescent="0.2">
      <c r="A71" s="69" t="s">
        <v>389</v>
      </c>
      <c r="B71" s="70">
        <f>+'1 CE'!B31+'1 CE'!B33+'1 CE'!B34</f>
        <v>6</v>
      </c>
      <c r="C71" s="70">
        <f>+'1 CE'!C31+'1 CE'!C33+'1 CE'!C34</f>
        <v>12</v>
      </c>
      <c r="D71" s="70">
        <f>+'1 CE'!D31+'1 CE'!D33+'1 CE'!D34</f>
        <v>18</v>
      </c>
      <c r="E71" s="70">
        <f>+'1 CE'!E31+'1 CE'!E33+'1 CE'!E34</f>
        <v>24</v>
      </c>
      <c r="F71" s="70">
        <f>+'1 CE'!F31+'1 CE'!F33+'1 CE'!F34</f>
        <v>30</v>
      </c>
      <c r="G71" s="70">
        <f>+'1 CE'!G31+'1 CE'!G33+'1 CE'!G34</f>
        <v>36</v>
      </c>
      <c r="H71" s="4"/>
    </row>
    <row r="72" spans="1:58" s="1" customFormat="1" ht="16" x14ac:dyDescent="0.2">
      <c r="A72" s="69"/>
      <c r="B72" s="72"/>
      <c r="C72" s="72"/>
      <c r="D72" s="72"/>
      <c r="E72" s="72"/>
      <c r="F72" s="72"/>
      <c r="G72" s="72"/>
      <c r="H72" s="4"/>
    </row>
    <row r="73" spans="1:58" s="13" customFormat="1" ht="18" customHeight="1" thickBot="1" x14ac:dyDescent="0.25">
      <c r="A73" s="46" t="s">
        <v>264</v>
      </c>
      <c r="B73" s="74">
        <f t="shared" ref="B73:G73" si="15">+B69-B71</f>
        <v>-1</v>
      </c>
      <c r="C73" s="74">
        <f t="shared" si="15"/>
        <v>-2</v>
      </c>
      <c r="D73" s="74">
        <f t="shared" si="15"/>
        <v>-3</v>
      </c>
      <c r="E73" s="74">
        <f t="shared" si="15"/>
        <v>-4</v>
      </c>
      <c r="F73" s="74">
        <f t="shared" si="15"/>
        <v>-5</v>
      </c>
      <c r="G73" s="74">
        <f t="shared" si="15"/>
        <v>-6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</row>
    <row r="74" spans="1:58" s="13" customFormat="1" ht="18" customHeight="1" thickTop="1" x14ac:dyDescent="0.2">
      <c r="A74" s="55"/>
      <c r="B74" s="77"/>
      <c r="C74" s="77"/>
      <c r="D74" s="77"/>
      <c r="E74" s="77"/>
      <c r="F74" s="77"/>
      <c r="G74" s="77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</row>
    <row r="75" spans="1:58" s="1" customFormat="1" ht="16" x14ac:dyDescent="0.2">
      <c r="A75" s="69" t="s">
        <v>390</v>
      </c>
      <c r="B75" s="70">
        <f>+'1 CE'!B84</f>
        <v>0</v>
      </c>
      <c r="C75" s="70">
        <f>+'1 CE'!C84</f>
        <v>0</v>
      </c>
      <c r="D75" s="70">
        <f>+'1 CE'!D84</f>
        <v>0</v>
      </c>
      <c r="E75" s="70">
        <f>+'1 CE'!E84</f>
        <v>0</v>
      </c>
      <c r="F75" s="70">
        <f>+'1 CE'!F84</f>
        <v>0</v>
      </c>
      <c r="G75" s="70">
        <f>+'1 CE'!G84</f>
        <v>0</v>
      </c>
      <c r="H75" s="4"/>
    </row>
    <row r="76" spans="1:58" s="1" customFormat="1" ht="16" x14ac:dyDescent="0.2">
      <c r="A76" s="69"/>
      <c r="B76" s="72"/>
      <c r="C76" s="72"/>
      <c r="D76" s="72"/>
      <c r="E76" s="72"/>
      <c r="F76" s="72"/>
      <c r="G76" s="72"/>
      <c r="H76" s="4"/>
    </row>
    <row r="77" spans="1:58" s="13" customFormat="1" ht="18" customHeight="1" thickBot="1" x14ac:dyDescent="0.25">
      <c r="A77" s="46" t="s">
        <v>314</v>
      </c>
      <c r="B77" s="74">
        <f t="shared" ref="B77:G77" si="16">+B73+B75</f>
        <v>-1</v>
      </c>
      <c r="C77" s="74">
        <f t="shared" si="16"/>
        <v>-2</v>
      </c>
      <c r="D77" s="74">
        <f t="shared" si="16"/>
        <v>-3</v>
      </c>
      <c r="E77" s="74">
        <f t="shared" si="16"/>
        <v>-4</v>
      </c>
      <c r="F77" s="74">
        <f t="shared" si="16"/>
        <v>-5</v>
      </c>
      <c r="G77" s="74">
        <f t="shared" si="16"/>
        <v>-6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</row>
    <row r="78" spans="1:58" s="1" customFormat="1" ht="17" thickTop="1" x14ac:dyDescent="0.2">
      <c r="A78" s="75"/>
      <c r="B78" s="76"/>
      <c r="C78" s="76"/>
      <c r="D78" s="76"/>
      <c r="E78" s="76"/>
      <c r="F78" s="76"/>
      <c r="G78" s="76"/>
      <c r="H78" s="4"/>
    </row>
    <row r="79" spans="1:58" s="1" customFormat="1" ht="16" x14ac:dyDescent="0.2">
      <c r="A79" s="69" t="s">
        <v>391</v>
      </c>
      <c r="B79" s="70">
        <f>+'1 CE'!B69</f>
        <v>8</v>
      </c>
      <c r="C79" s="70">
        <f>+'1 CE'!C69</f>
        <v>16</v>
      </c>
      <c r="D79" s="70">
        <f>+'1 CE'!D69</f>
        <v>24</v>
      </c>
      <c r="E79" s="70">
        <f>+'1 CE'!E69</f>
        <v>32</v>
      </c>
      <c r="F79" s="70">
        <f>+'1 CE'!F69</f>
        <v>40</v>
      </c>
      <c r="G79" s="70">
        <f>+'1 CE'!G69</f>
        <v>48</v>
      </c>
      <c r="H79" s="4"/>
    </row>
    <row r="80" spans="1:58" s="1" customFormat="1" ht="16" x14ac:dyDescent="0.2">
      <c r="A80" s="69"/>
      <c r="B80" s="72"/>
      <c r="C80" s="72"/>
      <c r="D80" s="72"/>
      <c r="E80" s="72"/>
      <c r="F80" s="72"/>
      <c r="G80" s="72"/>
      <c r="H80" s="4"/>
    </row>
    <row r="81" spans="1:58" s="13" customFormat="1" ht="18" customHeight="1" thickBot="1" x14ac:dyDescent="0.25">
      <c r="A81" s="46" t="s">
        <v>265</v>
      </c>
      <c r="B81" s="74">
        <f t="shared" ref="B81:G81" si="17">+B77+B79</f>
        <v>7</v>
      </c>
      <c r="C81" s="74">
        <f t="shared" si="17"/>
        <v>14</v>
      </c>
      <c r="D81" s="74">
        <f t="shared" si="17"/>
        <v>21</v>
      </c>
      <c r="E81" s="74">
        <f t="shared" si="17"/>
        <v>28</v>
      </c>
      <c r="F81" s="74">
        <f t="shared" si="17"/>
        <v>35</v>
      </c>
      <c r="G81" s="74">
        <f t="shared" si="17"/>
        <v>42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</row>
    <row r="82" spans="1:58" s="1" customFormat="1" ht="17" thickTop="1" x14ac:dyDescent="0.2">
      <c r="A82" s="75"/>
      <c r="B82" s="76"/>
      <c r="C82" s="76"/>
      <c r="D82" s="76"/>
      <c r="E82" s="76"/>
      <c r="F82" s="76"/>
      <c r="G82" s="76"/>
      <c r="H82" s="4"/>
    </row>
    <row r="83" spans="1:58" s="1" customFormat="1" ht="16" x14ac:dyDescent="0.2">
      <c r="A83" s="69" t="s">
        <v>392</v>
      </c>
      <c r="B83" s="70"/>
      <c r="C83" s="70"/>
      <c r="D83" s="70"/>
      <c r="E83" s="70"/>
      <c r="F83" s="70"/>
      <c r="G83" s="70"/>
      <c r="H83" s="4"/>
    </row>
    <row r="84" spans="1:58" s="1" customFormat="1" ht="16" x14ac:dyDescent="0.2">
      <c r="A84" s="69"/>
      <c r="B84" s="72"/>
      <c r="C84" s="72"/>
      <c r="D84" s="72"/>
      <c r="E84" s="72"/>
      <c r="F84" s="72"/>
      <c r="G84" s="72"/>
      <c r="H84" s="4"/>
    </row>
    <row r="85" spans="1:58" s="13" customFormat="1" ht="18" customHeight="1" thickBot="1" x14ac:dyDescent="0.25">
      <c r="A85" s="46" t="s">
        <v>266</v>
      </c>
      <c r="B85" s="74">
        <f t="shared" ref="B85:G85" si="18">+B81+B83</f>
        <v>7</v>
      </c>
      <c r="C85" s="74">
        <f t="shared" si="18"/>
        <v>14</v>
      </c>
      <c r="D85" s="74">
        <f t="shared" si="18"/>
        <v>21</v>
      </c>
      <c r="E85" s="74">
        <f t="shared" si="18"/>
        <v>28</v>
      </c>
      <c r="F85" s="74">
        <f t="shared" si="18"/>
        <v>35</v>
      </c>
      <c r="G85" s="74">
        <f t="shared" si="18"/>
        <v>42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</row>
    <row r="86" spans="1:58" s="1" customFormat="1" ht="17" thickTop="1" x14ac:dyDescent="0.2">
      <c r="A86" s="75"/>
      <c r="B86" s="76"/>
      <c r="C86" s="76"/>
      <c r="D86" s="76"/>
      <c r="E86" s="76"/>
      <c r="F86" s="76"/>
      <c r="G86" s="76"/>
      <c r="H86" s="4"/>
    </row>
    <row r="87" spans="1:58" s="1" customFormat="1" ht="16" x14ac:dyDescent="0.2">
      <c r="A87" s="69" t="s">
        <v>393</v>
      </c>
      <c r="B87" s="70">
        <f>+'1 CE'!B93</f>
        <v>2</v>
      </c>
      <c r="C87" s="70">
        <f>+'1 CE'!C93</f>
        <v>4</v>
      </c>
      <c r="D87" s="70">
        <f>+'1 CE'!D93</f>
        <v>6</v>
      </c>
      <c r="E87" s="70">
        <f>+'1 CE'!E93</f>
        <v>8</v>
      </c>
      <c r="F87" s="70">
        <f>+'1 CE'!F93</f>
        <v>10</v>
      </c>
      <c r="G87" s="70">
        <f>+'1 CE'!G93</f>
        <v>12</v>
      </c>
      <c r="H87" s="4"/>
    </row>
    <row r="88" spans="1:58" s="1" customFormat="1" ht="16" x14ac:dyDescent="0.2">
      <c r="A88" s="69"/>
      <c r="B88" s="72"/>
      <c r="C88" s="72"/>
      <c r="D88" s="72"/>
      <c r="E88" s="72"/>
      <c r="F88" s="72"/>
      <c r="G88" s="72"/>
      <c r="H88" s="4"/>
    </row>
    <row r="89" spans="1:58" s="13" customFormat="1" ht="18" customHeight="1" thickBot="1" x14ac:dyDescent="0.25">
      <c r="A89" s="52" t="s">
        <v>267</v>
      </c>
      <c r="B89" s="74">
        <f t="shared" ref="B89:G89" si="19">+B85-B87</f>
        <v>5</v>
      </c>
      <c r="C89" s="74">
        <f t="shared" si="19"/>
        <v>10</v>
      </c>
      <c r="D89" s="74">
        <f t="shared" si="19"/>
        <v>15</v>
      </c>
      <c r="E89" s="74">
        <f t="shared" si="19"/>
        <v>20</v>
      </c>
      <c r="F89" s="74">
        <f t="shared" si="19"/>
        <v>25</v>
      </c>
      <c r="G89" s="74">
        <f t="shared" si="19"/>
        <v>30</v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</row>
    <row r="92" spans="1:58" x14ac:dyDescent="0.2">
      <c r="A92" s="78"/>
      <c r="B92" s="79"/>
      <c r="C92" s="79"/>
      <c r="D92" s="79"/>
      <c r="E92" s="79"/>
      <c r="F92" s="79"/>
      <c r="G92" s="79"/>
      <c r="H92" s="79" t="s">
        <v>281</v>
      </c>
    </row>
    <row r="1048458" spans="16384:16384" x14ac:dyDescent="0.2">
      <c r="XFD1048458" s="124" t="s">
        <v>418</v>
      </c>
    </row>
  </sheetData>
  <conditionalFormatting sqref="B12:G15 B6:G9">
    <cfRule type="expression" dxfId="108" priority="91" stopIfTrue="1">
      <formula>ABS(SUM(B6)-SUM(#REF!))&gt;=1</formula>
    </cfRule>
  </conditionalFormatting>
  <conditionalFormatting sqref="G57 D57:F58 B51:F56 B34:F35 B5:F5 D11:F11 D16:F16 D22:F22 B18:F20 D24:F24 D32:F32 D37:F37 D40:F40 D44:F44 D65:F66 D68:F70 D73:F74 D77:F77 D81:F81 D85:F85 D89:F89 B25:F30 B38:F38 B42:F42 B59:F63 B67:F67 B71:F71 B75:F75 B79:F79 B83:F83 B87:F87">
    <cfRule type="expression" dxfId="107" priority="62" stopIfTrue="1">
      <formula>ABS(SUM(B5)-SUM(#REF!))&gt;=1</formula>
    </cfRule>
  </conditionalFormatting>
  <conditionalFormatting sqref="C57">
    <cfRule type="expression" dxfId="106" priority="92" stopIfTrue="1">
      <formula>ABS(SUM(C57)-SUM(#REF!))&gt;=1</formula>
    </cfRule>
  </conditionalFormatting>
  <conditionalFormatting sqref="B57 G51">
    <cfRule type="expression" dxfId="105" priority="90" stopIfTrue="1">
      <formula>ABS(SUM(B51)-SUM(#REF!))&gt;=1</formula>
    </cfRule>
  </conditionalFormatting>
  <conditionalFormatting sqref="B44">
    <cfRule type="expression" dxfId="104" priority="64" stopIfTrue="1">
      <formula>ABS(SUM(B44)-SUM(#REF!))&gt;=1</formula>
    </cfRule>
  </conditionalFormatting>
  <conditionalFormatting sqref="B40">
    <cfRule type="expression" dxfId="103" priority="67" stopIfTrue="1">
      <formula>ABS(SUM(B40)-SUM(#REF!))&gt;=1</formula>
    </cfRule>
  </conditionalFormatting>
  <conditionalFormatting sqref="B65:B66">
    <cfRule type="expression" dxfId="102" priority="57" stopIfTrue="1">
      <formula>ABS(SUM(B65)-SUM(#REF!))&gt;=1</formula>
    </cfRule>
  </conditionalFormatting>
  <conditionalFormatting sqref="G34">
    <cfRule type="expression" dxfId="101" priority="63" stopIfTrue="1">
      <formula>ABS(SUM(G34)-SUM(#REF!))&gt;=1</formula>
    </cfRule>
  </conditionalFormatting>
  <conditionalFormatting sqref="G5">
    <cfRule type="expression" dxfId="100" priority="89" stopIfTrue="1">
      <formula>ABS(SUM(G5)-SUM(#REF!))&gt;=1</formula>
    </cfRule>
  </conditionalFormatting>
  <conditionalFormatting sqref="B11">
    <cfRule type="expression" dxfId="99" priority="86" stopIfTrue="1">
      <formula>ABS(SUM(B11)-SUM(#REF!))&gt;=1</formula>
    </cfRule>
  </conditionalFormatting>
  <conditionalFormatting sqref="G11">
    <cfRule type="expression" dxfId="98" priority="88" stopIfTrue="1">
      <formula>ABS(SUM(G11)-SUM(#REF!))&gt;=1</formula>
    </cfRule>
  </conditionalFormatting>
  <conditionalFormatting sqref="C11">
    <cfRule type="expression" dxfId="97" priority="87" stopIfTrue="1">
      <formula>ABS(SUM(C11)-SUM(#REF!))&gt;=1</formula>
    </cfRule>
  </conditionalFormatting>
  <conditionalFormatting sqref="B16">
    <cfRule type="expression" dxfId="96" priority="83" stopIfTrue="1">
      <formula>ABS(SUM(B16)-SUM(#REF!))&gt;=1</formula>
    </cfRule>
  </conditionalFormatting>
  <conditionalFormatting sqref="G16">
    <cfRule type="expression" dxfId="95" priority="85" stopIfTrue="1">
      <formula>ABS(SUM(G16)-SUM(#REF!))&gt;=1</formula>
    </cfRule>
  </conditionalFormatting>
  <conditionalFormatting sqref="C16">
    <cfRule type="expression" dxfId="94" priority="84" stopIfTrue="1">
      <formula>ABS(SUM(C16)-SUM(#REF!))&gt;=1</formula>
    </cfRule>
  </conditionalFormatting>
  <conditionalFormatting sqref="B22">
    <cfRule type="expression" dxfId="93" priority="80" stopIfTrue="1">
      <formula>ABS(SUM(B22)-SUM(#REF!))&gt;=1</formula>
    </cfRule>
  </conditionalFormatting>
  <conditionalFormatting sqref="G22">
    <cfRule type="expression" dxfId="92" priority="82" stopIfTrue="1">
      <formula>ABS(SUM(G22)-SUM(#REF!))&gt;=1</formula>
    </cfRule>
  </conditionalFormatting>
  <conditionalFormatting sqref="C22">
    <cfRule type="expression" dxfId="91" priority="81" stopIfTrue="1">
      <formula>ABS(SUM(C22)-SUM(#REF!))&gt;=1</formula>
    </cfRule>
  </conditionalFormatting>
  <conditionalFormatting sqref="G18">
    <cfRule type="expression" dxfId="90" priority="79" stopIfTrue="1">
      <formula>ABS(SUM(G18)-SUM(#REF!))&gt;=1</formula>
    </cfRule>
  </conditionalFormatting>
  <conditionalFormatting sqref="B24">
    <cfRule type="expression" dxfId="89" priority="76" stopIfTrue="1">
      <formula>ABS(SUM(B24)-SUM(#REF!))&gt;=1</formula>
    </cfRule>
  </conditionalFormatting>
  <conditionalFormatting sqref="G24">
    <cfRule type="expression" dxfId="88" priority="78" stopIfTrue="1">
      <formula>ABS(SUM(G24)-SUM(#REF!))&gt;=1</formula>
    </cfRule>
  </conditionalFormatting>
  <conditionalFormatting sqref="C24">
    <cfRule type="expression" dxfId="87" priority="77" stopIfTrue="1">
      <formula>ABS(SUM(C24)-SUM(#REF!))&gt;=1</formula>
    </cfRule>
  </conditionalFormatting>
  <conditionalFormatting sqref="B32">
    <cfRule type="expression" dxfId="86" priority="73" stopIfTrue="1">
      <formula>ABS(SUM(B32)-SUM(#REF!))&gt;=1</formula>
    </cfRule>
  </conditionalFormatting>
  <conditionalFormatting sqref="G32">
    <cfRule type="expression" dxfId="85" priority="75" stopIfTrue="1">
      <formula>ABS(SUM(G32)-SUM(#REF!))&gt;=1</formula>
    </cfRule>
  </conditionalFormatting>
  <conditionalFormatting sqref="C32">
    <cfRule type="expression" dxfId="84" priority="74" stopIfTrue="1">
      <formula>ABS(SUM(C32)-SUM(#REF!))&gt;=1</formula>
    </cfRule>
  </conditionalFormatting>
  <conditionalFormatting sqref="G37">
    <cfRule type="expression" dxfId="83" priority="72" stopIfTrue="1">
      <formula>ABS(SUM(G37)-SUM(#REF!))&gt;=1</formula>
    </cfRule>
  </conditionalFormatting>
  <conditionalFormatting sqref="C37">
    <cfRule type="expression" dxfId="82" priority="71" stopIfTrue="1">
      <formula>ABS(SUM(C37)-SUM(#REF!))&gt;=1</formula>
    </cfRule>
  </conditionalFormatting>
  <conditionalFormatting sqref="B37">
    <cfRule type="expression" dxfId="81" priority="70" stopIfTrue="1">
      <formula>ABS(SUM(B37)-SUM(#REF!))&gt;=1</formula>
    </cfRule>
  </conditionalFormatting>
  <conditionalFormatting sqref="G40">
    <cfRule type="expression" dxfId="80" priority="69" stopIfTrue="1">
      <formula>ABS(SUM(G40)-SUM(#REF!))&gt;=1</formula>
    </cfRule>
  </conditionalFormatting>
  <conditionalFormatting sqref="C40">
    <cfRule type="expression" dxfId="79" priority="68" stopIfTrue="1">
      <formula>ABS(SUM(C40)-SUM(#REF!))&gt;=1</formula>
    </cfRule>
  </conditionalFormatting>
  <conditionalFormatting sqref="G44">
    <cfRule type="expression" dxfId="78" priority="66" stopIfTrue="1">
      <formula>ABS(SUM(G44)-SUM(#REF!))&gt;=1</formula>
    </cfRule>
  </conditionalFormatting>
  <conditionalFormatting sqref="C44">
    <cfRule type="expression" dxfId="77" priority="65" stopIfTrue="1">
      <formula>ABS(SUM(C44)-SUM(#REF!))&gt;=1</formula>
    </cfRule>
  </conditionalFormatting>
  <conditionalFormatting sqref="G65:G66">
    <cfRule type="expression" dxfId="76" priority="59" stopIfTrue="1">
      <formula>ABS(SUM(G65)-SUM(#REF!))&gt;=1</formula>
    </cfRule>
  </conditionalFormatting>
  <conditionalFormatting sqref="C65:C66">
    <cfRule type="expression" dxfId="75" priority="58" stopIfTrue="1">
      <formula>ABS(SUM(C65)-SUM(#REF!))&gt;=1</formula>
    </cfRule>
  </conditionalFormatting>
  <conditionalFormatting sqref="G68">
    <cfRule type="expression" dxfId="74" priority="54" stopIfTrue="1">
      <formula>ABS(SUM(G68)-SUM(#REF!))&gt;=1</formula>
    </cfRule>
  </conditionalFormatting>
  <conditionalFormatting sqref="B68">
    <cfRule type="expression" dxfId="73" priority="55" stopIfTrue="1">
      <formula>ABS(SUM(B68)-SUM(#REF!))&gt;=1</formula>
    </cfRule>
  </conditionalFormatting>
  <conditionalFormatting sqref="G58">
    <cfRule type="expression" dxfId="72" priority="60" stopIfTrue="1">
      <formula>ABS(SUM(G58)-SUM(#REF!))&gt;=1</formula>
    </cfRule>
  </conditionalFormatting>
  <conditionalFormatting sqref="B58">
    <cfRule type="expression" dxfId="71" priority="61" stopIfTrue="1">
      <formula>ABS(SUM(B58)-SUM(#REF!))&gt;=1</formula>
    </cfRule>
  </conditionalFormatting>
  <conditionalFormatting sqref="C68">
    <cfRule type="expression" dxfId="70" priority="56" stopIfTrue="1">
      <formula>ABS(SUM(C68)-SUM(#REF!))&gt;=1</formula>
    </cfRule>
  </conditionalFormatting>
  <conditionalFormatting sqref="B69:B70">
    <cfRule type="expression" dxfId="69" priority="51" stopIfTrue="1">
      <formula>ABS(SUM(B69)-SUM(#REF!))&gt;=1</formula>
    </cfRule>
  </conditionalFormatting>
  <conditionalFormatting sqref="G69:G70">
    <cfRule type="expression" dxfId="68" priority="53" stopIfTrue="1">
      <formula>ABS(SUM(G69)-SUM(#REF!))&gt;=1</formula>
    </cfRule>
  </conditionalFormatting>
  <conditionalFormatting sqref="C69:C70">
    <cfRule type="expression" dxfId="67" priority="52" stopIfTrue="1">
      <formula>ABS(SUM(C69)-SUM(#REF!))&gt;=1</formula>
    </cfRule>
  </conditionalFormatting>
  <conditionalFormatting sqref="B73:B74">
    <cfRule type="expression" dxfId="66" priority="48" stopIfTrue="1">
      <formula>ABS(SUM(B73)-SUM(#REF!))&gt;=1</formula>
    </cfRule>
  </conditionalFormatting>
  <conditionalFormatting sqref="G73:G74">
    <cfRule type="expression" dxfId="65" priority="50" stopIfTrue="1">
      <formula>ABS(SUM(G73)-SUM(#REF!))&gt;=1</formula>
    </cfRule>
  </conditionalFormatting>
  <conditionalFormatting sqref="C73:C74">
    <cfRule type="expression" dxfId="64" priority="49" stopIfTrue="1">
      <formula>ABS(SUM(C73)-SUM(#REF!))&gt;=1</formula>
    </cfRule>
  </conditionalFormatting>
  <conditionalFormatting sqref="B77">
    <cfRule type="expression" dxfId="63" priority="45" stopIfTrue="1">
      <formula>ABS(SUM(B77)-SUM(#REF!))&gt;=1</formula>
    </cfRule>
  </conditionalFormatting>
  <conditionalFormatting sqref="G77">
    <cfRule type="expression" dxfId="62" priority="47" stopIfTrue="1">
      <formula>ABS(SUM(G77)-SUM(#REF!))&gt;=1</formula>
    </cfRule>
  </conditionalFormatting>
  <conditionalFormatting sqref="C77">
    <cfRule type="expression" dxfId="61" priority="46" stopIfTrue="1">
      <formula>ABS(SUM(C77)-SUM(#REF!))&gt;=1</formula>
    </cfRule>
  </conditionalFormatting>
  <conditionalFormatting sqref="B81">
    <cfRule type="expression" dxfId="60" priority="42" stopIfTrue="1">
      <formula>ABS(SUM(B81)-SUM(#REF!))&gt;=1</formula>
    </cfRule>
  </conditionalFormatting>
  <conditionalFormatting sqref="G81">
    <cfRule type="expression" dxfId="59" priority="44" stopIfTrue="1">
      <formula>ABS(SUM(G81)-SUM(#REF!))&gt;=1</formula>
    </cfRule>
  </conditionalFormatting>
  <conditionalFormatting sqref="C81">
    <cfRule type="expression" dxfId="58" priority="43" stopIfTrue="1">
      <formula>ABS(SUM(C81)-SUM(#REF!))&gt;=1</formula>
    </cfRule>
  </conditionalFormatting>
  <conditionalFormatting sqref="B85">
    <cfRule type="expression" dxfId="57" priority="39" stopIfTrue="1">
      <formula>ABS(SUM(B85)-SUM(#REF!))&gt;=1</formula>
    </cfRule>
  </conditionalFormatting>
  <conditionalFormatting sqref="G85">
    <cfRule type="expression" dxfId="56" priority="41" stopIfTrue="1">
      <formula>ABS(SUM(G85)-SUM(#REF!))&gt;=1</formula>
    </cfRule>
  </conditionalFormatting>
  <conditionalFormatting sqref="C85">
    <cfRule type="expression" dxfId="55" priority="40" stopIfTrue="1">
      <formula>ABS(SUM(C85)-SUM(#REF!))&gt;=1</formula>
    </cfRule>
  </conditionalFormatting>
  <conditionalFormatting sqref="B89">
    <cfRule type="expression" dxfId="54" priority="36" stopIfTrue="1">
      <formula>ABS(SUM(B89)-SUM(#REF!))&gt;=1</formula>
    </cfRule>
  </conditionalFormatting>
  <conditionalFormatting sqref="G89">
    <cfRule type="expression" dxfId="53" priority="38" stopIfTrue="1">
      <formula>ABS(SUM(G89)-SUM(#REF!))&gt;=1</formula>
    </cfRule>
  </conditionalFormatting>
  <conditionalFormatting sqref="C89">
    <cfRule type="expression" dxfId="52" priority="37" stopIfTrue="1">
      <formula>ABS(SUM(C89)-SUM(#REF!))&gt;=1</formula>
    </cfRule>
  </conditionalFormatting>
  <conditionalFormatting sqref="G19:G20">
    <cfRule type="expression" dxfId="51" priority="35" stopIfTrue="1">
      <formula>ABS(SUM(G19)-SUM(#REF!))&gt;=1</formula>
    </cfRule>
  </conditionalFormatting>
  <conditionalFormatting sqref="G25:G30">
    <cfRule type="expression" dxfId="50" priority="34" stopIfTrue="1">
      <formula>ABS(SUM(G25)-SUM(#REF!))&gt;=1</formula>
    </cfRule>
  </conditionalFormatting>
  <conditionalFormatting sqref="G35">
    <cfRule type="expression" dxfId="49" priority="33" stopIfTrue="1">
      <formula>ABS(SUM(G35)-SUM(#REF!))&gt;=1</formula>
    </cfRule>
  </conditionalFormatting>
  <conditionalFormatting sqref="G38">
    <cfRule type="expression" dxfId="48" priority="32" stopIfTrue="1">
      <formula>ABS(SUM(G38)-SUM(#REF!))&gt;=1</formula>
    </cfRule>
  </conditionalFormatting>
  <conditionalFormatting sqref="G42">
    <cfRule type="expression" dxfId="47" priority="31" stopIfTrue="1">
      <formula>ABS(SUM(G42)-SUM(#REF!))&gt;=1</formula>
    </cfRule>
  </conditionalFormatting>
  <conditionalFormatting sqref="G59:G63">
    <cfRule type="expression" dxfId="46" priority="30" stopIfTrue="1">
      <formula>ABS(SUM(G59)-SUM(#REF!))&gt;=1</formula>
    </cfRule>
  </conditionalFormatting>
  <conditionalFormatting sqref="G67">
    <cfRule type="expression" dxfId="45" priority="29" stopIfTrue="1">
      <formula>ABS(SUM(G67)-SUM(#REF!))&gt;=1</formula>
    </cfRule>
  </conditionalFormatting>
  <conditionalFormatting sqref="G71">
    <cfRule type="expression" dxfId="44" priority="28" stopIfTrue="1">
      <formula>ABS(SUM(G71)-SUM(#REF!))&gt;=1</formula>
    </cfRule>
  </conditionalFormatting>
  <conditionalFormatting sqref="G75">
    <cfRule type="expression" dxfId="43" priority="27" stopIfTrue="1">
      <formula>ABS(SUM(G75)-SUM(#REF!))&gt;=1</formula>
    </cfRule>
  </conditionalFormatting>
  <conditionalFormatting sqref="G79">
    <cfRule type="expression" dxfId="42" priority="26" stopIfTrue="1">
      <formula>ABS(SUM(G79)-SUM(#REF!))&gt;=1</formula>
    </cfRule>
  </conditionalFormatting>
  <conditionalFormatting sqref="G83">
    <cfRule type="expression" dxfId="41" priority="25" stopIfTrue="1">
      <formula>ABS(SUM(G83)-SUM(#REF!))&gt;=1</formula>
    </cfRule>
  </conditionalFormatting>
  <conditionalFormatting sqref="G87">
    <cfRule type="expression" dxfId="40" priority="24" stopIfTrue="1">
      <formula>ABS(SUM(G87)-SUM(#REF!))&gt;=1</formula>
    </cfRule>
  </conditionalFormatting>
  <conditionalFormatting sqref="G52:G56">
    <cfRule type="expression" dxfId="39" priority="23" stopIfTrue="1">
      <formula>ABS(SUM(G52)-SUM(#REF!))&gt;=1</formula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3B2B42D1-F2A3-FB4D-A8D4-213BC524DED7}">
            <xm:f>ABS(SUM('1 SP'!A2)-SUM('1 SP'!#REF!))&gt;=1</xm:f>
            <x14:dxf>
              <fill>
                <patternFill>
                  <bgColor indexed="1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73F4-806A-554C-AC3D-AF31D62897E9}">
  <dimension ref="A1:XFD1048441"/>
  <sheetViews>
    <sheetView tabSelected="1" zoomScale="125" zoomScaleNormal="106" workbookViewId="0">
      <pane xSplit="1" ySplit="2" topLeftCell="B139" activePane="bottomRight" state="frozen"/>
      <selection pane="topRight" activeCell="B1" sqref="B1"/>
      <selection pane="bottomLeft" activeCell="A3" sqref="A3"/>
      <selection pane="bottomRight" activeCell="B150" sqref="B150"/>
    </sheetView>
  </sheetViews>
  <sheetFormatPr baseColWidth="10" defaultRowHeight="15" x14ac:dyDescent="0.2"/>
  <cols>
    <col min="1" max="1" width="68" style="89" customWidth="1"/>
    <col min="2" max="16384" width="10.83203125" style="80"/>
  </cols>
  <sheetData>
    <row r="1" spans="1:58" s="1" customFormat="1" ht="16" x14ac:dyDescent="0.2">
      <c r="A1" s="64" t="s">
        <v>282</v>
      </c>
      <c r="B1" s="11">
        <v>2017</v>
      </c>
      <c r="C1" s="11">
        <f>+B1+1</f>
        <v>2018</v>
      </c>
      <c r="D1" s="11">
        <f>+C1+1</f>
        <v>2019</v>
      </c>
      <c r="E1" s="11">
        <f>+D1+1</f>
        <v>2020</v>
      </c>
      <c r="F1" s="11">
        <f>+E1+1</f>
        <v>2021</v>
      </c>
      <c r="G1" s="11">
        <f>+F1+1</f>
        <v>2022</v>
      </c>
    </row>
    <row r="2" spans="1:58" s="22" customFormat="1" ht="13" x14ac:dyDescent="0.15">
      <c r="A2" s="58" t="s">
        <v>283</v>
      </c>
      <c r="B2" s="23">
        <v>0</v>
      </c>
      <c r="C2" s="23">
        <v>1</v>
      </c>
      <c r="D2" s="23">
        <v>2</v>
      </c>
      <c r="E2" s="23">
        <v>3</v>
      </c>
      <c r="F2" s="23">
        <v>4</v>
      </c>
      <c r="G2" s="23">
        <v>5</v>
      </c>
    </row>
    <row r="3" spans="1:58" s="67" customFormat="1" ht="16" x14ac:dyDescent="0.2"/>
    <row r="4" spans="1:58" s="1" customFormat="1" ht="18" x14ac:dyDescent="0.2">
      <c r="A4" s="123" t="s">
        <v>316</v>
      </c>
      <c r="B4" s="72"/>
      <c r="C4" s="72"/>
      <c r="D4" s="72"/>
      <c r="E4" s="72"/>
      <c r="F4" s="72"/>
      <c r="G4" s="7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58" s="1" customFormat="1" ht="18" x14ac:dyDescent="0.2">
      <c r="A5" s="123"/>
      <c r="B5" s="72"/>
      <c r="C5" s="72"/>
      <c r="D5" s="72"/>
      <c r="E5" s="72"/>
      <c r="F5" s="72"/>
      <c r="G5" s="7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1:58" s="1" customFormat="1" ht="16" x14ac:dyDescent="0.2">
      <c r="A6" s="81" t="s">
        <v>1</v>
      </c>
      <c r="B6" s="72"/>
      <c r="C6" s="72"/>
      <c r="D6" s="72"/>
      <c r="E6" s="72"/>
      <c r="F6" s="72"/>
      <c r="G6" s="7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58" s="13" customFormat="1" ht="16" x14ac:dyDescent="0.2">
      <c r="A7" s="43" t="s">
        <v>317</v>
      </c>
      <c r="B7" s="68">
        <f>+SUM(B8:B12)</f>
        <v>18</v>
      </c>
      <c r="C7" s="68">
        <f t="shared" ref="C7:G7" si="0">+SUM(C8:C12)</f>
        <v>36</v>
      </c>
      <c r="D7" s="68">
        <f t="shared" si="0"/>
        <v>54</v>
      </c>
      <c r="E7" s="68">
        <f t="shared" si="0"/>
        <v>72</v>
      </c>
      <c r="F7" s="68">
        <f t="shared" si="0"/>
        <v>90</v>
      </c>
      <c r="G7" s="68">
        <f t="shared" si="0"/>
        <v>108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58" s="1" customFormat="1" ht="16" x14ac:dyDescent="0.2">
      <c r="A8" s="69" t="s">
        <v>353</v>
      </c>
      <c r="B8" s="82">
        <f>+'1 SP'!B74</f>
        <v>2</v>
      </c>
      <c r="C8" s="82">
        <f>+'1 SP'!C74</f>
        <v>4</v>
      </c>
      <c r="D8" s="82">
        <f>+'1 SP'!D74</f>
        <v>6</v>
      </c>
      <c r="E8" s="82">
        <f>+'1 SP'!E74</f>
        <v>8</v>
      </c>
      <c r="F8" s="82">
        <f>+'1 SP'!F74</f>
        <v>10</v>
      </c>
      <c r="G8" s="82">
        <f>+'1 SP'!G74</f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58" s="1" customFormat="1" ht="16" x14ac:dyDescent="0.2">
      <c r="A9" s="69" t="s">
        <v>354</v>
      </c>
      <c r="B9" s="82">
        <f>+'1 SP'!B94+'1 SP'!B98</f>
        <v>4</v>
      </c>
      <c r="C9" s="82">
        <f>+'1 SP'!C94+'1 SP'!C98</f>
        <v>8</v>
      </c>
      <c r="D9" s="82">
        <f>+'1 SP'!D94+'1 SP'!D98</f>
        <v>12</v>
      </c>
      <c r="E9" s="82">
        <f>+'1 SP'!E94+'1 SP'!E98</f>
        <v>16</v>
      </c>
      <c r="F9" s="82">
        <f>+'1 SP'!F94+'1 SP'!F98</f>
        <v>20</v>
      </c>
      <c r="G9" s="82">
        <f>+'1 SP'!G94+'1 SP'!G98</f>
        <v>24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58" s="1" customFormat="1" ht="16" x14ac:dyDescent="0.2">
      <c r="A10" s="69" t="s">
        <v>355</v>
      </c>
      <c r="B10" s="82">
        <f>+'1 SP'!B124</f>
        <v>2</v>
      </c>
      <c r="C10" s="82">
        <f>+'1 SP'!C124</f>
        <v>4</v>
      </c>
      <c r="D10" s="82">
        <f>+'1 SP'!D124</f>
        <v>6</v>
      </c>
      <c r="E10" s="82">
        <f>+'1 SP'!E124</f>
        <v>8</v>
      </c>
      <c r="F10" s="82">
        <f>+'1 SP'!F124</f>
        <v>10</v>
      </c>
      <c r="G10" s="82">
        <f>+'1 SP'!G124</f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58" s="1" customFormat="1" ht="34" x14ac:dyDescent="0.2">
      <c r="A11" s="83" t="s">
        <v>414</v>
      </c>
      <c r="B11" s="82">
        <f>+'1 SP'!B78+'1 SP'!B82+'1 SP'!B86+'1 SP'!B90+'1 SP'!B102</f>
        <v>10</v>
      </c>
      <c r="C11" s="82">
        <f>+'1 SP'!C78+'1 SP'!C82+'1 SP'!C86+'1 SP'!C90+'1 SP'!C102</f>
        <v>20</v>
      </c>
      <c r="D11" s="82">
        <f>+'1 SP'!D78+'1 SP'!D82+'1 SP'!D86+'1 SP'!D90+'1 SP'!D102</f>
        <v>30</v>
      </c>
      <c r="E11" s="82">
        <f>+'1 SP'!E78+'1 SP'!E82+'1 SP'!E86+'1 SP'!E90+'1 SP'!E102</f>
        <v>40</v>
      </c>
      <c r="F11" s="82">
        <f>+'1 SP'!F78+'1 SP'!F82+'1 SP'!F86+'1 SP'!F90+'1 SP'!F102</f>
        <v>50</v>
      </c>
      <c r="G11" s="82">
        <f>+'1 SP'!G78+'1 SP'!G82+'1 SP'!G86+'1 SP'!G90+'1 SP'!G102</f>
        <v>60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s="1" customFormat="1" ht="16" x14ac:dyDescent="0.2">
      <c r="A12" s="71"/>
      <c r="B12" s="72"/>
      <c r="C12" s="72"/>
      <c r="D12" s="72"/>
      <c r="E12" s="72"/>
      <c r="F12" s="72"/>
      <c r="G12" s="7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spans="1:58" s="13" customFormat="1" ht="16" x14ac:dyDescent="0.2">
      <c r="A13" s="43" t="s">
        <v>318</v>
      </c>
      <c r="B13" s="68">
        <f t="shared" ref="B13:G13" si="1">+SUM(B14:B15)</f>
        <v>5</v>
      </c>
      <c r="C13" s="68">
        <f t="shared" si="1"/>
        <v>10</v>
      </c>
      <c r="D13" s="68">
        <f t="shared" si="1"/>
        <v>15</v>
      </c>
      <c r="E13" s="68">
        <f t="shared" si="1"/>
        <v>20</v>
      </c>
      <c r="F13" s="68">
        <f t="shared" si="1"/>
        <v>25</v>
      </c>
      <c r="G13" s="68">
        <f t="shared" si="1"/>
        <v>30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s="1" customFormat="1" ht="16" x14ac:dyDescent="0.2">
      <c r="A14" s="69" t="s">
        <v>351</v>
      </c>
      <c r="B14" s="82">
        <f>+'1 SP'!B66+'1 SP'!B67+'1 SP'!B68</f>
        <v>3</v>
      </c>
      <c r="C14" s="82">
        <f>+'1 SP'!C66+'1 SP'!C67+'1 SP'!C68</f>
        <v>6</v>
      </c>
      <c r="D14" s="82">
        <f>+'1 SP'!D66+'1 SP'!D67+'1 SP'!D68</f>
        <v>9</v>
      </c>
      <c r="E14" s="82">
        <f>+'1 SP'!E66+'1 SP'!E67+'1 SP'!E68</f>
        <v>12</v>
      </c>
      <c r="F14" s="82">
        <f>+'1 SP'!F66+'1 SP'!F67+'1 SP'!F68</f>
        <v>15</v>
      </c>
      <c r="G14" s="82">
        <f>+'1 SP'!G66+'1 SP'!G67+'1 SP'!G68</f>
        <v>18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s="1" customFormat="1" ht="16" x14ac:dyDescent="0.2">
      <c r="A15" s="69" t="s">
        <v>352</v>
      </c>
      <c r="B15" s="82">
        <f>+'1 SP'!B64+'1 SP'!B65</f>
        <v>2</v>
      </c>
      <c r="C15" s="82">
        <f>+'1 SP'!C64+'1 SP'!C65</f>
        <v>4</v>
      </c>
      <c r="D15" s="82">
        <f>+'1 SP'!D64+'1 SP'!D65</f>
        <v>6</v>
      </c>
      <c r="E15" s="82">
        <f>+'1 SP'!E64+'1 SP'!E65</f>
        <v>8</v>
      </c>
      <c r="F15" s="82">
        <f>+'1 SP'!F64+'1 SP'!F65</f>
        <v>10</v>
      </c>
      <c r="G15" s="82">
        <f>+'1 SP'!G64+'1 SP'!G65</f>
        <v>12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58" s="1" customFormat="1" ht="16" x14ac:dyDescent="0.2">
      <c r="A16" s="84"/>
      <c r="B16" s="72"/>
      <c r="C16" s="72"/>
      <c r="D16" s="72"/>
      <c r="E16" s="72"/>
      <c r="F16" s="72"/>
      <c r="G16" s="7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s="13" customFormat="1" ht="16" x14ac:dyDescent="0.2">
      <c r="A17" s="43" t="s">
        <v>320</v>
      </c>
      <c r="B17" s="68">
        <f t="shared" ref="B17:G17" si="2">+SUM(B18:B21)</f>
        <v>5</v>
      </c>
      <c r="C17" s="68">
        <f t="shared" si="2"/>
        <v>10</v>
      </c>
      <c r="D17" s="68">
        <f t="shared" si="2"/>
        <v>15</v>
      </c>
      <c r="E17" s="68">
        <f t="shared" si="2"/>
        <v>20</v>
      </c>
      <c r="F17" s="68">
        <f t="shared" si="2"/>
        <v>25</v>
      </c>
      <c r="G17" s="68">
        <f t="shared" si="2"/>
        <v>30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</row>
    <row r="18" spans="1:58" s="1" customFormat="1" ht="16" x14ac:dyDescent="0.2">
      <c r="A18" s="69" t="s">
        <v>357</v>
      </c>
      <c r="B18" s="82">
        <f>+'1 SP'!B21</f>
        <v>1</v>
      </c>
      <c r="C18" s="82">
        <f>+'1 SP'!C21</f>
        <v>2</v>
      </c>
      <c r="D18" s="82">
        <f>+'1 SP'!D21</f>
        <v>3</v>
      </c>
      <c r="E18" s="82">
        <f>+'1 SP'!E21</f>
        <v>4</v>
      </c>
      <c r="F18" s="82">
        <f>+'1 SP'!F21</f>
        <v>5</v>
      </c>
      <c r="G18" s="82">
        <f>+'1 SP'!G21</f>
        <v>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s="1" customFormat="1" ht="16" x14ac:dyDescent="0.2">
      <c r="A19" s="69" t="s">
        <v>348</v>
      </c>
      <c r="B19" s="82">
        <f>+'1 SP'!B22</f>
        <v>1</v>
      </c>
      <c r="C19" s="82">
        <f>+'1 SP'!C22</f>
        <v>2</v>
      </c>
      <c r="D19" s="82">
        <f>+'1 SP'!D22</f>
        <v>3</v>
      </c>
      <c r="E19" s="82">
        <f>+'1 SP'!E22</f>
        <v>4</v>
      </c>
      <c r="F19" s="82">
        <f>+'1 SP'!F22</f>
        <v>5</v>
      </c>
      <c r="G19" s="82">
        <f>+'1 SP'!G22</f>
        <v>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s="1" customFormat="1" ht="16" x14ac:dyDescent="0.2">
      <c r="A20" s="69" t="s">
        <v>349</v>
      </c>
      <c r="B20" s="82">
        <f>+'1 SP'!B23</f>
        <v>1</v>
      </c>
      <c r="C20" s="82">
        <f>+'1 SP'!C23</f>
        <v>2</v>
      </c>
      <c r="D20" s="82">
        <f>+'1 SP'!D23</f>
        <v>3</v>
      </c>
      <c r="E20" s="82">
        <f>+'1 SP'!E23</f>
        <v>4</v>
      </c>
      <c r="F20" s="82">
        <f>+'1 SP'!F23</f>
        <v>5</v>
      </c>
      <c r="G20" s="82">
        <f>+'1 SP'!G23</f>
        <v>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s="1" customFormat="1" ht="16" x14ac:dyDescent="0.2">
      <c r="A21" s="69" t="s">
        <v>350</v>
      </c>
      <c r="B21" s="82">
        <f>+'1 SP'!B24+'1 SP'!B25</f>
        <v>2</v>
      </c>
      <c r="C21" s="82">
        <f>+'1 SP'!C24+'1 SP'!C25</f>
        <v>4</v>
      </c>
      <c r="D21" s="82">
        <f>+'1 SP'!D24+'1 SP'!D25</f>
        <v>6</v>
      </c>
      <c r="E21" s="82">
        <f>+'1 SP'!E24+'1 SP'!E25</f>
        <v>8</v>
      </c>
      <c r="F21" s="82">
        <f>+'1 SP'!F24+'1 SP'!F25</f>
        <v>10</v>
      </c>
      <c r="G21" s="82">
        <f>+'1 SP'!G24+'1 SP'!G25</f>
        <v>12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s="1" customFormat="1" ht="16" x14ac:dyDescent="0.2">
      <c r="A22" s="84"/>
      <c r="B22" s="72"/>
      <c r="C22" s="72"/>
      <c r="D22" s="72"/>
      <c r="E22" s="72"/>
      <c r="F22" s="72"/>
      <c r="G22" s="7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s="13" customFormat="1" ht="16" x14ac:dyDescent="0.2">
      <c r="A23" s="43" t="s">
        <v>319</v>
      </c>
      <c r="B23" s="68">
        <f t="shared" ref="B23:G23" si="3">+SUM(B24:B26)</f>
        <v>7</v>
      </c>
      <c r="C23" s="68">
        <f t="shared" si="3"/>
        <v>14</v>
      </c>
      <c r="D23" s="68">
        <f t="shared" si="3"/>
        <v>21</v>
      </c>
      <c r="E23" s="68">
        <f t="shared" si="3"/>
        <v>28</v>
      </c>
      <c r="F23" s="68">
        <f t="shared" si="3"/>
        <v>35</v>
      </c>
      <c r="G23" s="68">
        <f t="shared" si="3"/>
        <v>42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</row>
    <row r="24" spans="1:58" s="1" customFormat="1" ht="16" x14ac:dyDescent="0.2">
      <c r="A24" s="69" t="s">
        <v>345</v>
      </c>
      <c r="B24" s="82">
        <f>+'1 SP'!B12</f>
        <v>1</v>
      </c>
      <c r="C24" s="82">
        <f>+'1 SP'!C12</f>
        <v>2</v>
      </c>
      <c r="D24" s="82">
        <f>+'1 SP'!D12</f>
        <v>3</v>
      </c>
      <c r="E24" s="82">
        <f>+'1 SP'!E12</f>
        <v>4</v>
      </c>
      <c r="F24" s="82">
        <f>+'1 SP'!F12</f>
        <v>5</v>
      </c>
      <c r="G24" s="82">
        <f>+'1 SP'!G12</f>
        <v>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s="1" customFormat="1" ht="16" x14ac:dyDescent="0.2">
      <c r="A25" s="69" t="s">
        <v>346</v>
      </c>
      <c r="B25" s="82">
        <f>+'1 SP'!B13</f>
        <v>1</v>
      </c>
      <c r="C25" s="82">
        <f>+'1 SP'!C13</f>
        <v>2</v>
      </c>
      <c r="D25" s="82">
        <f>+'1 SP'!D13</f>
        <v>3</v>
      </c>
      <c r="E25" s="82">
        <f>+'1 SP'!E13</f>
        <v>4</v>
      </c>
      <c r="F25" s="82">
        <f>+'1 SP'!F13</f>
        <v>5</v>
      </c>
      <c r="G25" s="82">
        <f>+'1 SP'!G13</f>
        <v>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s="1" customFormat="1" ht="16" x14ac:dyDescent="0.2">
      <c r="A26" s="69" t="s">
        <v>347</v>
      </c>
      <c r="B26" s="82">
        <f>+'1 SP'!B14+'1 SP'!B15+'1 SP'!B16+'1 SP'!B17+'1 SP'!B18</f>
        <v>5</v>
      </c>
      <c r="C26" s="82">
        <f>+'1 SP'!C14+'1 SP'!C15+'1 SP'!C16+'1 SP'!C17+'1 SP'!C18</f>
        <v>10</v>
      </c>
      <c r="D26" s="82">
        <f>+'1 SP'!D14+'1 SP'!D15+'1 SP'!D16+'1 SP'!D17+'1 SP'!D18</f>
        <v>15</v>
      </c>
      <c r="E26" s="82">
        <f>+'1 SP'!E14+'1 SP'!E15+'1 SP'!E16+'1 SP'!E17+'1 SP'!E18</f>
        <v>20</v>
      </c>
      <c r="F26" s="82">
        <f>+'1 SP'!F14+'1 SP'!F15+'1 SP'!F16+'1 SP'!F17+'1 SP'!F18</f>
        <v>25</v>
      </c>
      <c r="G26" s="82">
        <f>+'1 SP'!G14+'1 SP'!G15+'1 SP'!G16+'1 SP'!G17+'1 SP'!G18</f>
        <v>30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s="1" customFormat="1" ht="16" x14ac:dyDescent="0.2">
      <c r="A27" s="71"/>
      <c r="B27" s="72"/>
      <c r="C27" s="72"/>
      <c r="D27" s="72"/>
      <c r="E27" s="72"/>
      <c r="F27" s="72"/>
      <c r="G27" s="7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s="13" customFormat="1" ht="16" x14ac:dyDescent="0.2">
      <c r="A28" s="43" t="s">
        <v>409</v>
      </c>
      <c r="B28" s="85">
        <f>+SUM(B29:B31)</f>
        <v>19</v>
      </c>
      <c r="C28" s="85">
        <f t="shared" ref="C28:G28" si="4">+SUM(C29:C31)</f>
        <v>38</v>
      </c>
      <c r="D28" s="85">
        <f t="shared" si="4"/>
        <v>57</v>
      </c>
      <c r="E28" s="85">
        <f t="shared" si="4"/>
        <v>76</v>
      </c>
      <c r="F28" s="85">
        <f t="shared" si="4"/>
        <v>95</v>
      </c>
      <c r="G28" s="85">
        <f t="shared" si="4"/>
        <v>114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</row>
    <row r="29" spans="1:58" s="13" customFormat="1" ht="16" x14ac:dyDescent="0.2">
      <c r="A29" s="69" t="s">
        <v>404</v>
      </c>
      <c r="B29" s="70">
        <f>+'1 SP'!B8</f>
        <v>2</v>
      </c>
      <c r="C29" s="70">
        <f>+'1 SP'!C8</f>
        <v>4</v>
      </c>
      <c r="D29" s="70">
        <f>+'1 SP'!D8</f>
        <v>6</v>
      </c>
      <c r="E29" s="70">
        <f>+'1 SP'!E8</f>
        <v>8</v>
      </c>
      <c r="F29" s="70">
        <f>+'1 SP'!F8</f>
        <v>10</v>
      </c>
      <c r="G29" s="70">
        <f>+'1 SP'!G8</f>
        <v>12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</row>
    <row r="30" spans="1:58" s="13" customFormat="1" ht="34" x14ac:dyDescent="0.2">
      <c r="A30" s="83" t="s">
        <v>415</v>
      </c>
      <c r="B30" s="70">
        <f>+'1 SP'!B59</f>
        <v>17</v>
      </c>
      <c r="C30" s="70">
        <f>+'1 SP'!C59</f>
        <v>34</v>
      </c>
      <c r="D30" s="70">
        <f>+'1 SP'!D59</f>
        <v>51</v>
      </c>
      <c r="E30" s="70">
        <f>+'1 SP'!E59</f>
        <v>68</v>
      </c>
      <c r="F30" s="70">
        <f>+'1 SP'!F59</f>
        <v>85</v>
      </c>
      <c r="G30" s="70">
        <f>+'1 SP'!G59</f>
        <v>102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</row>
    <row r="32" spans="1:58" s="13" customFormat="1" ht="34" x14ac:dyDescent="0.2">
      <c r="A32" s="59" t="s">
        <v>405</v>
      </c>
      <c r="B32" s="85">
        <f>+SUM(B33:B34)</f>
        <v>13</v>
      </c>
      <c r="C32" s="85">
        <f t="shared" ref="C32:G32" si="5">+SUM(C33:C34)</f>
        <v>31</v>
      </c>
      <c r="D32" s="85">
        <f t="shared" si="5"/>
        <v>54</v>
      </c>
      <c r="E32" s="85">
        <f t="shared" si="5"/>
        <v>82</v>
      </c>
      <c r="F32" s="85">
        <f t="shared" si="5"/>
        <v>115</v>
      </c>
      <c r="G32" s="85">
        <f t="shared" si="5"/>
        <v>153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</row>
    <row r="33" spans="1:58" s="13" customFormat="1" ht="16" x14ac:dyDescent="0.2">
      <c r="A33" s="69" t="s">
        <v>406</v>
      </c>
      <c r="B33" s="70">
        <f>+'1 SP'!B117</f>
        <v>6</v>
      </c>
      <c r="C33" s="70">
        <f>+'1 SP'!C117</f>
        <v>17</v>
      </c>
      <c r="D33" s="70">
        <f>+'1 SP'!D117</f>
        <v>33</v>
      </c>
      <c r="E33" s="70">
        <f>+'1 SP'!E117</f>
        <v>54</v>
      </c>
      <c r="F33" s="70">
        <f>+'1 SP'!F117</f>
        <v>80</v>
      </c>
      <c r="G33" s="70">
        <f>+'1 SP'!G117</f>
        <v>111</v>
      </c>
      <c r="H33" s="57" t="s">
        <v>402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</row>
    <row r="34" spans="1:58" s="13" customFormat="1" ht="16" x14ac:dyDescent="0.2">
      <c r="A34" s="69" t="s">
        <v>407</v>
      </c>
      <c r="B34" s="70">
        <f>+'1 SP'!B112</f>
        <v>7</v>
      </c>
      <c r="C34" s="70">
        <f>+'1 SP'!C112</f>
        <v>14</v>
      </c>
      <c r="D34" s="70">
        <f>+'1 SP'!D112</f>
        <v>21</v>
      </c>
      <c r="E34" s="70">
        <f>+'1 SP'!E112</f>
        <v>28</v>
      </c>
      <c r="F34" s="70">
        <f>+'1 SP'!F112</f>
        <v>35</v>
      </c>
      <c r="G34" s="70">
        <f>+'1 SP'!G112</f>
        <v>42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spans="1:58" s="1" customFormat="1" ht="16" x14ac:dyDescent="0.2">
      <c r="A35" s="71"/>
      <c r="B35" s="72"/>
      <c r="C35" s="72"/>
      <c r="D35" s="72"/>
      <c r="E35" s="72"/>
      <c r="F35" s="72"/>
      <c r="G35" s="7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spans="1:58" s="32" customFormat="1" ht="18" customHeight="1" thickBot="1" x14ac:dyDescent="0.25">
      <c r="A36" s="52" t="s">
        <v>268</v>
      </c>
      <c r="B36" s="86">
        <f t="shared" ref="B36:G36" si="6">+B23+B17+B13+B7+B32+B28</f>
        <v>67</v>
      </c>
      <c r="C36" s="86">
        <f t="shared" si="6"/>
        <v>139</v>
      </c>
      <c r="D36" s="86">
        <f t="shared" si="6"/>
        <v>216</v>
      </c>
      <c r="E36" s="86">
        <f t="shared" si="6"/>
        <v>298</v>
      </c>
      <c r="F36" s="86">
        <f t="shared" si="6"/>
        <v>385</v>
      </c>
      <c r="G36" s="86">
        <f t="shared" si="6"/>
        <v>477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</row>
    <row r="37" spans="1:58" s="1" customFormat="1" ht="17" thickTop="1" x14ac:dyDescent="0.2">
      <c r="A37" s="60" t="s">
        <v>410</v>
      </c>
      <c r="B37" s="72"/>
      <c r="C37" s="72"/>
      <c r="D37" s="72"/>
      <c r="E37" s="72"/>
      <c r="F37" s="72"/>
      <c r="G37" s="7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 s="1" customFormat="1" ht="16" x14ac:dyDescent="0.2">
      <c r="A38" s="71"/>
      <c r="B38" s="72"/>
      <c r="C38" s="72"/>
      <c r="D38" s="72"/>
      <c r="E38" s="72"/>
      <c r="F38" s="72"/>
      <c r="G38" s="7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spans="1:58" s="1" customFormat="1" ht="16" x14ac:dyDescent="0.2">
      <c r="A39" s="54"/>
      <c r="B39" s="10"/>
      <c r="C39" s="10"/>
      <c r="D39" s="10"/>
      <c r="E39" s="10"/>
      <c r="F39" s="10"/>
      <c r="G39" s="10"/>
      <c r="H39" s="10" t="s">
        <v>281</v>
      </c>
    </row>
    <row r="40" spans="1:58" s="1" customFormat="1" ht="16" x14ac:dyDescent="0.2">
      <c r="A40" s="81" t="s">
        <v>72</v>
      </c>
      <c r="B40" s="72"/>
      <c r="C40" s="72"/>
      <c r="D40" s="72"/>
      <c r="E40" s="72"/>
      <c r="F40" s="72"/>
      <c r="G40" s="7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spans="1:58" s="1" customFormat="1" ht="16" x14ac:dyDescent="0.2">
      <c r="B41" s="72"/>
      <c r="C41" s="72"/>
      <c r="D41" s="72"/>
      <c r="E41" s="72"/>
      <c r="F41" s="72"/>
      <c r="G41" s="7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spans="1:58" s="13" customFormat="1" ht="16" x14ac:dyDescent="0.2">
      <c r="A42" s="43" t="s">
        <v>321</v>
      </c>
      <c r="B42" s="68">
        <f t="shared" ref="B42:G42" si="7">+SUM(B43:B50)</f>
        <v>27</v>
      </c>
      <c r="C42" s="68">
        <f t="shared" si="7"/>
        <v>54</v>
      </c>
      <c r="D42" s="68">
        <f t="shared" si="7"/>
        <v>81</v>
      </c>
      <c r="E42" s="68">
        <f t="shared" si="7"/>
        <v>108</v>
      </c>
      <c r="F42" s="68">
        <f t="shared" si="7"/>
        <v>135</v>
      </c>
      <c r="G42" s="68">
        <f t="shared" si="7"/>
        <v>162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</row>
    <row r="43" spans="1:58" s="1" customFormat="1" ht="16" x14ac:dyDescent="0.2">
      <c r="A43" s="69" t="s">
        <v>335</v>
      </c>
      <c r="B43" s="82">
        <f>+'1 SP'!B205</f>
        <v>2</v>
      </c>
      <c r="C43" s="82">
        <f>+'1 SP'!C205</f>
        <v>4</v>
      </c>
      <c r="D43" s="82">
        <f>+'1 SP'!D205</f>
        <v>6</v>
      </c>
      <c r="E43" s="82">
        <f>+'1 SP'!E205</f>
        <v>8</v>
      </c>
      <c r="F43" s="82">
        <f>+'1 SP'!F205</f>
        <v>10</v>
      </c>
      <c r="G43" s="82">
        <f>+'1 SP'!G205</f>
        <v>12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spans="1:58" s="1" customFormat="1" ht="16" x14ac:dyDescent="0.2">
      <c r="A44" s="69" t="s">
        <v>336</v>
      </c>
      <c r="B44" s="82">
        <f>+'1 SP'!B233</f>
        <v>2</v>
      </c>
      <c r="C44" s="82">
        <f>+'1 SP'!C233</f>
        <v>4</v>
      </c>
      <c r="D44" s="82">
        <f>+'1 SP'!D233</f>
        <v>6</v>
      </c>
      <c r="E44" s="82">
        <f>+'1 SP'!E233</f>
        <v>8</v>
      </c>
      <c r="F44" s="82">
        <f>+'1 SP'!F233</f>
        <v>10</v>
      </c>
      <c r="G44" s="82">
        <f>+'1 SP'!G233</f>
        <v>12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spans="1:58" s="1" customFormat="1" ht="16" x14ac:dyDescent="0.2">
      <c r="A45" s="69" t="s">
        <v>337</v>
      </c>
      <c r="B45" s="82">
        <f>+'1 SP'!B229</f>
        <v>2</v>
      </c>
      <c r="C45" s="82">
        <f>+'1 SP'!C229</f>
        <v>4</v>
      </c>
      <c r="D45" s="82">
        <f>+'1 SP'!D229</f>
        <v>6</v>
      </c>
      <c r="E45" s="82">
        <f>+'1 SP'!E229</f>
        <v>8</v>
      </c>
      <c r="F45" s="82">
        <f>+'1 SP'!F229</f>
        <v>10</v>
      </c>
      <c r="G45" s="82">
        <f>+'1 SP'!G229</f>
        <v>12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spans="1:58" s="1" customFormat="1" ht="16" x14ac:dyDescent="0.2">
      <c r="A46" s="69" t="s">
        <v>338</v>
      </c>
      <c r="B46" s="82">
        <f>+'1 SP'!B175</f>
        <v>1</v>
      </c>
      <c r="C46" s="82">
        <f>+'1 SP'!C175</f>
        <v>2</v>
      </c>
      <c r="D46" s="82">
        <f>+'1 SP'!D175</f>
        <v>3</v>
      </c>
      <c r="E46" s="82">
        <f>+'1 SP'!E175</f>
        <v>4</v>
      </c>
      <c r="F46" s="82">
        <f>+'1 SP'!F175</f>
        <v>5</v>
      </c>
      <c r="G46" s="82">
        <f>+'1 SP'!G175</f>
        <v>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 s="1" customFormat="1" ht="16" x14ac:dyDescent="0.2">
      <c r="A47" s="69" t="s">
        <v>358</v>
      </c>
      <c r="B47" s="82">
        <f>+'1 SP'!B172</f>
        <v>4</v>
      </c>
      <c r="C47" s="82">
        <f>+'1 SP'!C172</f>
        <v>8</v>
      </c>
      <c r="D47" s="82">
        <f>+'1 SP'!D172</f>
        <v>12</v>
      </c>
      <c r="E47" s="82">
        <f>+'1 SP'!E172</f>
        <v>16</v>
      </c>
      <c r="F47" s="82">
        <f>+'1 SP'!F172</f>
        <v>20</v>
      </c>
      <c r="G47" s="82">
        <f>+'1 SP'!G172</f>
        <v>24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 s="1" customFormat="1" ht="16" x14ac:dyDescent="0.2">
      <c r="A48" s="69" t="s">
        <v>339</v>
      </c>
      <c r="B48" s="82">
        <f>'1 SP'!B201+'1 SP'!B209+'1 SP'!B237</f>
        <v>6</v>
      </c>
      <c r="C48" s="82">
        <f>'1 SP'!C201+'1 SP'!C209+'1 SP'!C237</f>
        <v>12</v>
      </c>
      <c r="D48" s="82">
        <f>'1 SP'!D201+'1 SP'!D209+'1 SP'!D237</f>
        <v>18</v>
      </c>
      <c r="E48" s="82">
        <f>'1 SP'!E201+'1 SP'!E209+'1 SP'!E237</f>
        <v>24</v>
      </c>
      <c r="F48" s="82">
        <f>'1 SP'!F201+'1 SP'!F209+'1 SP'!F237</f>
        <v>30</v>
      </c>
      <c r="G48" s="82">
        <f>'1 SP'!G201+'1 SP'!G209+'1 SP'!G237</f>
        <v>36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58" s="1" customFormat="1" ht="16" x14ac:dyDescent="0.2">
      <c r="A49" s="69" t="s">
        <v>416</v>
      </c>
      <c r="B49" s="82">
        <f>+'1 SP'!B217+'1 SP'!B213+'1 SP'!B221+'1 SP'!B225</f>
        <v>8</v>
      </c>
      <c r="C49" s="82">
        <f>+'1 SP'!C217+'1 SP'!C213+'1 SP'!C221+'1 SP'!C225</f>
        <v>16</v>
      </c>
      <c r="D49" s="82">
        <f>+'1 SP'!D217+'1 SP'!D213+'1 SP'!D221+'1 SP'!D225</f>
        <v>24</v>
      </c>
      <c r="E49" s="82">
        <f>+'1 SP'!E217+'1 SP'!E213+'1 SP'!E221+'1 SP'!E225</f>
        <v>32</v>
      </c>
      <c r="F49" s="82">
        <f>+'1 SP'!F217+'1 SP'!F213+'1 SP'!F221+'1 SP'!F225</f>
        <v>40</v>
      </c>
      <c r="G49" s="82">
        <f>+'1 SP'!G217+'1 SP'!G213+'1 SP'!G221+'1 SP'!G225</f>
        <v>48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spans="1:58" s="1" customFormat="1" ht="16" x14ac:dyDescent="0.2">
      <c r="A50" s="69" t="s">
        <v>340</v>
      </c>
      <c r="B50" s="82">
        <f>+'1 SP'!B243</f>
        <v>2</v>
      </c>
      <c r="C50" s="82">
        <f>+'1 SP'!C243</f>
        <v>4</v>
      </c>
      <c r="D50" s="82">
        <f>+'1 SP'!D243</f>
        <v>6</v>
      </c>
      <c r="E50" s="82">
        <f>+'1 SP'!E243</f>
        <v>8</v>
      </c>
      <c r="F50" s="82">
        <f>+'1 SP'!F243</f>
        <v>10</v>
      </c>
      <c r="G50" s="82">
        <f>+'1 SP'!G243</f>
        <v>12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58" s="1" customFormat="1" ht="16" x14ac:dyDescent="0.2">
      <c r="A51" s="71"/>
      <c r="B51" s="72"/>
      <c r="C51" s="72"/>
      <c r="D51" s="72"/>
      <c r="E51" s="72"/>
      <c r="F51" s="72"/>
      <c r="G51" s="7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58" s="13" customFormat="1" ht="16" x14ac:dyDescent="0.2">
      <c r="A52" s="43" t="s">
        <v>399</v>
      </c>
      <c r="B52" s="68">
        <f t="shared" ref="B52:G52" si="8">+B53</f>
        <v>1</v>
      </c>
      <c r="C52" s="68">
        <f t="shared" si="8"/>
        <v>2</v>
      </c>
      <c r="D52" s="68">
        <f t="shared" si="8"/>
        <v>3</v>
      </c>
      <c r="E52" s="68">
        <f t="shared" si="8"/>
        <v>4</v>
      </c>
      <c r="F52" s="68">
        <f t="shared" si="8"/>
        <v>5</v>
      </c>
      <c r="G52" s="68">
        <f t="shared" si="8"/>
        <v>6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</row>
    <row r="53" spans="1:58" s="1" customFormat="1" ht="16" x14ac:dyDescent="0.2">
      <c r="A53" s="69" t="s">
        <v>331</v>
      </c>
      <c r="B53" s="82">
        <f>+'1 SP'!B191</f>
        <v>1</v>
      </c>
      <c r="C53" s="82">
        <f>+'1 SP'!C191</f>
        <v>2</v>
      </c>
      <c r="D53" s="82">
        <f>+'1 SP'!D191</f>
        <v>3</v>
      </c>
      <c r="E53" s="82">
        <f>+'1 SP'!E191</f>
        <v>4</v>
      </c>
      <c r="F53" s="82">
        <f>+'1 SP'!F191</f>
        <v>5</v>
      </c>
      <c r="G53" s="82">
        <f>+'1 SP'!G191</f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58" s="1" customFormat="1" ht="16" x14ac:dyDescent="0.2">
      <c r="A54" s="84"/>
      <c r="B54" s="72"/>
      <c r="C54" s="72"/>
      <c r="D54" s="72"/>
      <c r="E54" s="72"/>
      <c r="F54" s="72"/>
      <c r="G54" s="7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58" s="13" customFormat="1" ht="16" x14ac:dyDescent="0.2">
      <c r="A55" s="43" t="s">
        <v>411</v>
      </c>
      <c r="B55" s="68">
        <f t="shared" ref="B55:G55" si="9">+SUM(B56:B57)</f>
        <v>5</v>
      </c>
      <c r="C55" s="68">
        <f t="shared" si="9"/>
        <v>10</v>
      </c>
      <c r="D55" s="68">
        <f t="shared" si="9"/>
        <v>15</v>
      </c>
      <c r="E55" s="68">
        <f t="shared" si="9"/>
        <v>20</v>
      </c>
      <c r="F55" s="68">
        <f t="shared" si="9"/>
        <v>25</v>
      </c>
      <c r="G55" s="68">
        <f t="shared" si="9"/>
        <v>30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</row>
    <row r="56" spans="1:58" s="1" customFormat="1" ht="16" x14ac:dyDescent="0.2">
      <c r="A56" s="69" t="s">
        <v>332</v>
      </c>
      <c r="B56" s="82">
        <f>+'1 SP'!B192</f>
        <v>1</v>
      </c>
      <c r="C56" s="82">
        <f>+'1 SP'!C192</f>
        <v>2</v>
      </c>
      <c r="D56" s="82">
        <f>+'1 SP'!D192</f>
        <v>3</v>
      </c>
      <c r="E56" s="82">
        <f>+'1 SP'!E192</f>
        <v>4</v>
      </c>
      <c r="F56" s="82">
        <f>+'1 SP'!F192</f>
        <v>5</v>
      </c>
      <c r="G56" s="82">
        <f>+'1 SP'!G192</f>
        <v>6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</row>
    <row r="57" spans="1:58" s="1" customFormat="1" ht="16" x14ac:dyDescent="0.2">
      <c r="A57" s="69" t="s">
        <v>334</v>
      </c>
      <c r="B57" s="82">
        <f>+'1 SP'!B181+'1 SP'!B185</f>
        <v>4</v>
      </c>
      <c r="C57" s="82">
        <f>+'1 SP'!C181+'1 SP'!C185</f>
        <v>8</v>
      </c>
      <c r="D57" s="82">
        <f>+'1 SP'!D181+'1 SP'!D185</f>
        <v>12</v>
      </c>
      <c r="E57" s="82">
        <f>+'1 SP'!E181+'1 SP'!E185</f>
        <v>16</v>
      </c>
      <c r="F57" s="82">
        <f>+'1 SP'!F181+'1 SP'!F185</f>
        <v>20</v>
      </c>
      <c r="G57" s="82">
        <f>+'1 SP'!G181+'1 SP'!G185</f>
        <v>24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spans="1:58" s="1" customFormat="1" ht="16" x14ac:dyDescent="0.2">
      <c r="A58" s="84"/>
      <c r="B58" s="72"/>
      <c r="C58" s="72"/>
      <c r="D58" s="72"/>
      <c r="E58" s="72"/>
      <c r="F58" s="72"/>
      <c r="G58" s="7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spans="1:58" s="13" customFormat="1" ht="16" x14ac:dyDescent="0.2">
      <c r="A59" s="43" t="s">
        <v>397</v>
      </c>
      <c r="B59" s="68">
        <f>+SUM(B60:B61)</f>
        <v>4</v>
      </c>
      <c r="C59" s="68">
        <f t="shared" ref="C59:G59" si="10">+SUM(C60:C61)</f>
        <v>8</v>
      </c>
      <c r="D59" s="68">
        <f t="shared" si="10"/>
        <v>12</v>
      </c>
      <c r="E59" s="68">
        <f t="shared" si="10"/>
        <v>16</v>
      </c>
      <c r="F59" s="68">
        <f t="shared" si="10"/>
        <v>20</v>
      </c>
      <c r="G59" s="68">
        <f t="shared" si="10"/>
        <v>24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</row>
    <row r="60" spans="1:58" s="1" customFormat="1" ht="16" x14ac:dyDescent="0.2">
      <c r="A60" s="69" t="s">
        <v>324</v>
      </c>
      <c r="B60" s="82">
        <f>+'1 SP'!B189+'1 SP'!B197</f>
        <v>4</v>
      </c>
      <c r="C60" s="82">
        <f>+'1 SP'!C189+'1 SP'!C197</f>
        <v>8</v>
      </c>
      <c r="D60" s="82">
        <f>+'1 SP'!D189+'1 SP'!D197</f>
        <v>12</v>
      </c>
      <c r="E60" s="82">
        <f>+'1 SP'!E189+'1 SP'!E197</f>
        <v>16</v>
      </c>
      <c r="F60" s="82">
        <f>+'1 SP'!F189+'1 SP'!F197</f>
        <v>20</v>
      </c>
      <c r="G60" s="82">
        <f>+'1 SP'!G189+'1 SP'!G197</f>
        <v>24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spans="1:58" s="1" customFormat="1" ht="16" x14ac:dyDescent="0.2">
      <c r="A61" s="69" t="s">
        <v>408</v>
      </c>
      <c r="B61" s="82">
        <v>0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</row>
    <row r="63" spans="1:58" s="13" customFormat="1" ht="16" x14ac:dyDescent="0.2">
      <c r="A63" s="43" t="s">
        <v>269</v>
      </c>
      <c r="B63" s="68">
        <f t="shared" ref="B63:G63" si="11">+SUM(B64:B68)</f>
        <v>30</v>
      </c>
      <c r="C63" s="68">
        <f t="shared" si="11"/>
        <v>65</v>
      </c>
      <c r="D63" s="68">
        <f t="shared" si="11"/>
        <v>105</v>
      </c>
      <c r="E63" s="68">
        <f t="shared" si="11"/>
        <v>150</v>
      </c>
      <c r="F63" s="68">
        <f t="shared" si="11"/>
        <v>200</v>
      </c>
      <c r="G63" s="68">
        <f t="shared" si="11"/>
        <v>255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</row>
    <row r="64" spans="1:58" s="1" customFormat="1" ht="16" x14ac:dyDescent="0.2">
      <c r="A64" s="69" t="s">
        <v>333</v>
      </c>
      <c r="B64" s="82">
        <f>+'1 SP'!B134</f>
        <v>1</v>
      </c>
      <c r="C64" s="82">
        <f>+'1 SP'!C134</f>
        <v>2</v>
      </c>
      <c r="D64" s="82">
        <f>+'1 SP'!D134</f>
        <v>3</v>
      </c>
      <c r="E64" s="82">
        <f>+'1 SP'!E134</f>
        <v>4</v>
      </c>
      <c r="F64" s="82">
        <f>+'1 SP'!F134</f>
        <v>5</v>
      </c>
      <c r="G64" s="82">
        <f>+'1 SP'!G134</f>
        <v>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spans="1:58" s="1" customFormat="1" ht="16" x14ac:dyDescent="0.2">
      <c r="A65" s="69" t="s">
        <v>341</v>
      </c>
      <c r="B65" s="82">
        <f>+'1 SP'!B137</f>
        <v>1</v>
      </c>
      <c r="C65" s="82">
        <f>+'1 SP'!C137</f>
        <v>2</v>
      </c>
      <c r="D65" s="82">
        <f>+'1 SP'!D137</f>
        <v>3</v>
      </c>
      <c r="E65" s="82">
        <f>+'1 SP'!E137</f>
        <v>4</v>
      </c>
      <c r="F65" s="82">
        <f>+'1 SP'!F137</f>
        <v>5</v>
      </c>
      <c r="G65" s="82">
        <f>+'1 SP'!G137</f>
        <v>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spans="1:58" s="1" customFormat="1" ht="16" x14ac:dyDescent="0.2">
      <c r="A66" s="69" t="s">
        <v>342</v>
      </c>
      <c r="B66" s="82">
        <f>+'1 SP'!B135+'1 SP'!B136+'1 SP'!B138+'1 SP'!B139+'1 SP'!B156+'1 SP'!B164</f>
        <v>21</v>
      </c>
      <c r="C66" s="82">
        <f>+'1 SP'!C135+'1 SP'!C136+'1 SP'!C138+'1 SP'!C139+'1 SP'!C156+'1 SP'!C164</f>
        <v>42</v>
      </c>
      <c r="D66" s="82">
        <f>+'1 SP'!D135+'1 SP'!D136+'1 SP'!D138+'1 SP'!D139+'1 SP'!D156+'1 SP'!D164</f>
        <v>63</v>
      </c>
      <c r="E66" s="82">
        <f>+'1 SP'!E135+'1 SP'!E136+'1 SP'!E138+'1 SP'!E139+'1 SP'!E156+'1 SP'!E164</f>
        <v>84</v>
      </c>
      <c r="F66" s="82">
        <f>+'1 SP'!F135+'1 SP'!F136+'1 SP'!F138+'1 SP'!F139+'1 SP'!F156+'1 SP'!F164</f>
        <v>105</v>
      </c>
      <c r="G66" s="82">
        <f>+'1 SP'!G135+'1 SP'!G136+'1 SP'!G138+'1 SP'!G139+'1 SP'!G156+'1 SP'!G164</f>
        <v>126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spans="1:58" s="1" customFormat="1" ht="16" x14ac:dyDescent="0.2">
      <c r="A67" s="69" t="s">
        <v>343</v>
      </c>
      <c r="B67" s="82">
        <f>+'1 SP'!B158+'1 SP'!B161+'1 SP'!B162</f>
        <v>2</v>
      </c>
      <c r="C67" s="82">
        <f>+'1 SP'!C158+'1 SP'!C161+'1 SP'!C162</f>
        <v>9</v>
      </c>
      <c r="D67" s="82">
        <f>+'1 SP'!D158+'1 SP'!D161+'1 SP'!D162</f>
        <v>21</v>
      </c>
      <c r="E67" s="82">
        <f>+'1 SP'!E158+'1 SP'!E161+'1 SP'!E162</f>
        <v>38</v>
      </c>
      <c r="F67" s="82">
        <f>+'1 SP'!F158+'1 SP'!F161+'1 SP'!F162</f>
        <v>60</v>
      </c>
      <c r="G67" s="82">
        <f>+'1 SP'!G158+'1 SP'!G161+'1 SP'!G162</f>
        <v>87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spans="1:58" s="1" customFormat="1" ht="16" x14ac:dyDescent="0.2">
      <c r="A68" s="69" t="s">
        <v>344</v>
      </c>
      <c r="B68" s="82">
        <f>+'1 SP'!B160</f>
        <v>5</v>
      </c>
      <c r="C68" s="82">
        <f>+'1 SP'!C160</f>
        <v>10</v>
      </c>
      <c r="D68" s="82">
        <f>+'1 SP'!D160</f>
        <v>15</v>
      </c>
      <c r="E68" s="82">
        <f>+'1 SP'!E160</f>
        <v>20</v>
      </c>
      <c r="F68" s="82">
        <f>+'1 SP'!F160</f>
        <v>25</v>
      </c>
      <c r="G68" s="82">
        <f>+'1 SP'!G160</f>
        <v>30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spans="1:58" s="1" customFormat="1" ht="16" x14ac:dyDescent="0.2">
      <c r="A69" s="71"/>
      <c r="B69" s="72"/>
      <c r="C69" s="72"/>
      <c r="D69" s="72"/>
      <c r="E69" s="72"/>
      <c r="F69" s="72"/>
      <c r="G69" s="7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</row>
    <row r="70" spans="1:58" s="13" customFormat="1" ht="18" customHeight="1" thickBot="1" x14ac:dyDescent="0.25">
      <c r="A70" s="52" t="s">
        <v>270</v>
      </c>
      <c r="B70" s="74">
        <f t="shared" ref="B70:G70" si="12">+B63+B55+B59+B42+B52</f>
        <v>67</v>
      </c>
      <c r="C70" s="74">
        <f t="shared" si="12"/>
        <v>139</v>
      </c>
      <c r="D70" s="74">
        <f t="shared" si="12"/>
        <v>216</v>
      </c>
      <c r="E70" s="74">
        <f t="shared" si="12"/>
        <v>298</v>
      </c>
      <c r="F70" s="74">
        <f t="shared" si="12"/>
        <v>385</v>
      </c>
      <c r="G70" s="74">
        <f t="shared" si="12"/>
        <v>477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</row>
    <row r="71" spans="1:58" s="1" customFormat="1" ht="17" thickTop="1" x14ac:dyDescent="0.2">
      <c r="A71" s="60" t="s">
        <v>410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spans="1:58" s="1" customFormat="1" ht="16" x14ac:dyDescent="0.2">
      <c r="A72" s="5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spans="1:58" s="1" customFormat="1" ht="16" x14ac:dyDescent="0.2">
      <c r="A73" s="5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spans="1:58" s="1" customFormat="1" ht="16" x14ac:dyDescent="0.2">
      <c r="A74" s="54"/>
      <c r="B74" s="10"/>
      <c r="C74" s="10"/>
      <c r="D74" s="10"/>
      <c r="E74" s="10"/>
      <c r="F74" s="10"/>
      <c r="G74" s="10"/>
      <c r="H74" s="10" t="s">
        <v>281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spans="1:58" s="1" customFormat="1" ht="16" x14ac:dyDescent="0.2">
      <c r="A75" s="5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spans="1:58" s="1" customFormat="1" ht="16" x14ac:dyDescent="0.2">
      <c r="A76" s="5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spans="1:58" s="67" customFormat="1" ht="18" x14ac:dyDescent="0.2">
      <c r="A77" s="123" t="s">
        <v>429</v>
      </c>
    </row>
    <row r="78" spans="1:58" s="1" customFormat="1" ht="16" x14ac:dyDescent="0.2">
      <c r="A78" s="53"/>
      <c r="B78" s="72"/>
      <c r="C78" s="72"/>
      <c r="D78" s="72"/>
      <c r="E78" s="72"/>
      <c r="F78" s="72"/>
      <c r="G78" s="7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spans="1:58" s="1" customFormat="1" ht="16" x14ac:dyDescent="0.2">
      <c r="A79" s="81" t="s">
        <v>1</v>
      </c>
      <c r="B79" s="72"/>
      <c r="C79" s="72"/>
      <c r="D79" s="72"/>
      <c r="E79" s="72"/>
      <c r="F79" s="72"/>
      <c r="G79" s="7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spans="1:58" s="13" customFormat="1" ht="16" x14ac:dyDescent="0.2">
      <c r="A80" s="43" t="s">
        <v>419</v>
      </c>
      <c r="B80" s="68">
        <f t="shared" ref="B80:G80" si="13">+B82+B86+B93</f>
        <v>33</v>
      </c>
      <c r="C80" s="68">
        <f t="shared" si="13"/>
        <v>71</v>
      </c>
      <c r="D80" s="68">
        <f t="shared" si="13"/>
        <v>114</v>
      </c>
      <c r="E80" s="68">
        <f t="shared" si="13"/>
        <v>162</v>
      </c>
      <c r="F80" s="68">
        <f t="shared" si="13"/>
        <v>215</v>
      </c>
      <c r="G80" s="68">
        <f t="shared" si="13"/>
        <v>273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</row>
    <row r="81" spans="1:58" s="13" customFormat="1" ht="16" x14ac:dyDescent="0.2">
      <c r="A81" s="44"/>
      <c r="B81" s="77"/>
      <c r="C81" s="77"/>
      <c r="D81" s="77"/>
      <c r="E81" s="77"/>
      <c r="F81" s="77"/>
      <c r="G81" s="77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</row>
    <row r="82" spans="1:58" s="13" customFormat="1" ht="18" customHeight="1" x14ac:dyDescent="0.2">
      <c r="A82" s="34" t="s">
        <v>421</v>
      </c>
      <c r="B82" s="96">
        <f t="shared" ref="B82:G82" si="14">+SUM(B83:B84)</f>
        <v>13</v>
      </c>
      <c r="C82" s="96">
        <f t="shared" si="14"/>
        <v>31</v>
      </c>
      <c r="D82" s="96">
        <f t="shared" si="14"/>
        <v>54</v>
      </c>
      <c r="E82" s="96">
        <f t="shared" si="14"/>
        <v>82</v>
      </c>
      <c r="F82" s="96">
        <f t="shared" si="14"/>
        <v>115</v>
      </c>
      <c r="G82" s="96">
        <f t="shared" si="14"/>
        <v>153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</row>
    <row r="83" spans="1:58" s="13" customFormat="1" ht="16" x14ac:dyDescent="0.2">
      <c r="A83" s="69" t="s">
        <v>406</v>
      </c>
      <c r="B83" s="70">
        <f>+'1 SP'!B117</f>
        <v>6</v>
      </c>
      <c r="C83" s="70">
        <f>+'1 SP'!C117</f>
        <v>17</v>
      </c>
      <c r="D83" s="70">
        <f>+'1 SP'!D117</f>
        <v>33</v>
      </c>
      <c r="E83" s="70">
        <f>+'1 SP'!E117</f>
        <v>54</v>
      </c>
      <c r="F83" s="70">
        <f>+'1 SP'!F117</f>
        <v>80</v>
      </c>
      <c r="G83" s="70">
        <f>+'1 SP'!G117</f>
        <v>111</v>
      </c>
      <c r="H83" s="57" t="s">
        <v>402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</row>
    <row r="84" spans="1:58" s="13" customFormat="1" ht="16" x14ac:dyDescent="0.2">
      <c r="A84" s="69" t="s">
        <v>407</v>
      </c>
      <c r="B84" s="70">
        <f>+'1 SP'!B112</f>
        <v>7</v>
      </c>
      <c r="C84" s="70">
        <f>+'1 SP'!C112</f>
        <v>14</v>
      </c>
      <c r="D84" s="70">
        <f>+'1 SP'!D112</f>
        <v>21</v>
      </c>
      <c r="E84" s="70">
        <f>+'1 SP'!E112</f>
        <v>28</v>
      </c>
      <c r="F84" s="70">
        <f>+'1 SP'!F112</f>
        <v>35</v>
      </c>
      <c r="G84" s="70">
        <f>+'1 SP'!G112</f>
        <v>42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</row>
    <row r="85" spans="1:58" customFormat="1" x14ac:dyDescent="0.2"/>
    <row r="86" spans="1:58" s="13" customFormat="1" ht="18" customHeight="1" x14ac:dyDescent="0.2">
      <c r="A86" s="34" t="s">
        <v>422</v>
      </c>
      <c r="B86" s="96">
        <f t="shared" ref="B86:G86" si="15">+SUM(B87:B91)</f>
        <v>15</v>
      </c>
      <c r="C86" s="96">
        <f t="shared" si="15"/>
        <v>30</v>
      </c>
      <c r="D86" s="96">
        <f t="shared" si="15"/>
        <v>45</v>
      </c>
      <c r="E86" s="96">
        <f t="shared" si="15"/>
        <v>60</v>
      </c>
      <c r="F86" s="96">
        <f t="shared" si="15"/>
        <v>75</v>
      </c>
      <c r="G86" s="96">
        <f t="shared" si="15"/>
        <v>90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</row>
    <row r="87" spans="1:58" s="1" customFormat="1" ht="16" x14ac:dyDescent="0.2">
      <c r="A87" s="69" t="s">
        <v>427</v>
      </c>
      <c r="B87" s="82">
        <f>+'1 SP'!B72</f>
        <v>1</v>
      </c>
      <c r="C87" s="82">
        <f>+'1 SP'!C72</f>
        <v>2</v>
      </c>
      <c r="D87" s="82">
        <f>+'1 SP'!D72</f>
        <v>3</v>
      </c>
      <c r="E87" s="82">
        <f>+'1 SP'!E72</f>
        <v>4</v>
      </c>
      <c r="F87" s="82">
        <f>+'1 SP'!F72</f>
        <v>5</v>
      </c>
      <c r="G87" s="82">
        <f>+'1 SP'!G72</f>
        <v>6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1:58" s="1" customFormat="1" ht="16" x14ac:dyDescent="0.2">
      <c r="A88" s="69" t="s">
        <v>428</v>
      </c>
      <c r="B88" s="82">
        <f>+'1 SP'!B92+'1 SP'!B96</f>
        <v>2</v>
      </c>
      <c r="C88" s="82">
        <f>+'1 SP'!C92+'1 SP'!C96</f>
        <v>4</v>
      </c>
      <c r="D88" s="82">
        <f>+'1 SP'!D92+'1 SP'!D96</f>
        <v>6</v>
      </c>
      <c r="E88" s="82">
        <f>+'1 SP'!E92+'1 SP'!E96</f>
        <v>8</v>
      </c>
      <c r="F88" s="82">
        <f>+'1 SP'!F92+'1 SP'!F96</f>
        <v>10</v>
      </c>
      <c r="G88" s="82">
        <f>+'1 SP'!G92+'1 SP'!G96</f>
        <v>12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spans="1:58" s="1" customFormat="1" ht="16" x14ac:dyDescent="0.2">
      <c r="A89" s="69" t="s">
        <v>424</v>
      </c>
      <c r="B89" s="82">
        <f>+'1 SP'!B124</f>
        <v>2</v>
      </c>
      <c r="C89" s="82">
        <f>+'1 SP'!C124</f>
        <v>4</v>
      </c>
      <c r="D89" s="82">
        <f>+'1 SP'!D124</f>
        <v>6</v>
      </c>
      <c r="E89" s="82">
        <f>+'1 SP'!E124</f>
        <v>8</v>
      </c>
      <c r="F89" s="82">
        <f>+'1 SP'!F124</f>
        <v>10</v>
      </c>
      <c r="G89" s="82">
        <f>+'1 SP'!G124</f>
        <v>12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spans="1:58" s="1" customFormat="1" ht="34" x14ac:dyDescent="0.2">
      <c r="A90" s="83" t="s">
        <v>454</v>
      </c>
      <c r="B90" s="82">
        <f>+'1 SP'!B76+'1 SP'!B80+'1 SP'!B84+'1 SP'!B88+'1 SP'!B100</f>
        <v>5</v>
      </c>
      <c r="C90" s="82">
        <f>+'1 SP'!C76+'1 SP'!C80+'1 SP'!C84+'1 SP'!C88+'1 SP'!C100</f>
        <v>10</v>
      </c>
      <c r="D90" s="82">
        <f>+'1 SP'!D76+'1 SP'!D80+'1 SP'!D84+'1 SP'!D88+'1 SP'!D100</f>
        <v>15</v>
      </c>
      <c r="E90" s="82">
        <f>+'1 SP'!E76+'1 SP'!E80+'1 SP'!E84+'1 SP'!E88+'1 SP'!E100</f>
        <v>20</v>
      </c>
      <c r="F90" s="82">
        <f>+'1 SP'!F76+'1 SP'!F80+'1 SP'!F84+'1 SP'!F88+'1 SP'!F100</f>
        <v>25</v>
      </c>
      <c r="G90" s="82">
        <f>+'1 SP'!G76+'1 SP'!G80+'1 SP'!G84+'1 SP'!G88+'1 SP'!G100</f>
        <v>30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spans="1:58" s="13" customFormat="1" ht="34" x14ac:dyDescent="0.2">
      <c r="A91" s="83" t="s">
        <v>432</v>
      </c>
      <c r="B91" s="70">
        <f>+'1 SP'!B37+'1 SP'!B41+'1 SP'!B45+'1 SP'!B49+'1 SP'!B53</f>
        <v>5</v>
      </c>
      <c r="C91" s="70">
        <f>+'1 SP'!C37+'1 SP'!C41+'1 SP'!C45+'1 SP'!C49+'1 SP'!C53</f>
        <v>10</v>
      </c>
      <c r="D91" s="70">
        <f>+'1 SP'!D37+'1 SP'!D41+'1 SP'!D45+'1 SP'!D49+'1 SP'!D53</f>
        <v>15</v>
      </c>
      <c r="E91" s="70">
        <f>+'1 SP'!E37+'1 SP'!E41+'1 SP'!E45+'1 SP'!E49+'1 SP'!E53</f>
        <v>20</v>
      </c>
      <c r="F91" s="70">
        <f>+'1 SP'!F37+'1 SP'!F41+'1 SP'!F45+'1 SP'!F49+'1 SP'!F53</f>
        <v>25</v>
      </c>
      <c r="G91" s="70">
        <f>+'1 SP'!G37+'1 SP'!G41+'1 SP'!G45+'1 SP'!G49+'1 SP'!G53</f>
        <v>30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</row>
    <row r="92" spans="1:58" customFormat="1" x14ac:dyDescent="0.2"/>
    <row r="93" spans="1:58" s="13" customFormat="1" ht="18" customHeight="1" x14ac:dyDescent="0.2">
      <c r="A93" s="34" t="s">
        <v>423</v>
      </c>
      <c r="B93" s="96">
        <f t="shared" ref="B93:G93" si="16">+SUM(B94:B95)</f>
        <v>5</v>
      </c>
      <c r="C93" s="96">
        <f t="shared" si="16"/>
        <v>10</v>
      </c>
      <c r="D93" s="96">
        <f t="shared" si="16"/>
        <v>15</v>
      </c>
      <c r="E93" s="96">
        <f t="shared" si="16"/>
        <v>20</v>
      </c>
      <c r="F93" s="96">
        <f t="shared" si="16"/>
        <v>25</v>
      </c>
      <c r="G93" s="96">
        <f t="shared" si="16"/>
        <v>30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</row>
    <row r="94" spans="1:58" s="1" customFormat="1" ht="16" x14ac:dyDescent="0.2">
      <c r="A94" s="69" t="s">
        <v>351</v>
      </c>
      <c r="B94" s="82">
        <f>+'1 SP'!B66+'1 SP'!B67+'1 SP'!B68</f>
        <v>3</v>
      </c>
      <c r="C94" s="82">
        <f>+'1 SP'!C66+'1 SP'!C67+'1 SP'!C68</f>
        <v>6</v>
      </c>
      <c r="D94" s="82">
        <f>+'1 SP'!D66+'1 SP'!D67+'1 SP'!D68</f>
        <v>9</v>
      </c>
      <c r="E94" s="82">
        <f>+'1 SP'!E66+'1 SP'!E67+'1 SP'!E68</f>
        <v>12</v>
      </c>
      <c r="F94" s="82">
        <f>+'1 SP'!F66+'1 SP'!F67+'1 SP'!F68</f>
        <v>15</v>
      </c>
      <c r="G94" s="82">
        <f>+'1 SP'!G66+'1 SP'!G67+'1 SP'!G68</f>
        <v>18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spans="1:58" s="1" customFormat="1" ht="16" x14ac:dyDescent="0.2">
      <c r="A95" s="69" t="s">
        <v>352</v>
      </c>
      <c r="B95" s="82">
        <f>+'1 SP'!B64+'1 SP'!B65</f>
        <v>2</v>
      </c>
      <c r="C95" s="82">
        <f>+'1 SP'!C64+'1 SP'!C65</f>
        <v>4</v>
      </c>
      <c r="D95" s="82">
        <f>+'1 SP'!D64+'1 SP'!D65</f>
        <v>6</v>
      </c>
      <c r="E95" s="82">
        <f>+'1 SP'!E64+'1 SP'!E65</f>
        <v>8</v>
      </c>
      <c r="F95" s="82">
        <f>+'1 SP'!F64+'1 SP'!F65</f>
        <v>10</v>
      </c>
      <c r="G95" s="82">
        <f>+'1 SP'!G64+'1 SP'!G65</f>
        <v>12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spans="1:58" s="1" customFormat="1" ht="16" x14ac:dyDescent="0.2">
      <c r="A96" s="84"/>
      <c r="B96" s="72"/>
      <c r="C96" s="72"/>
      <c r="D96" s="72"/>
      <c r="E96" s="72"/>
      <c r="F96" s="72"/>
      <c r="G96" s="7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spans="1:58" s="13" customFormat="1" ht="16" x14ac:dyDescent="0.2">
      <c r="A97" s="43" t="s">
        <v>420</v>
      </c>
      <c r="B97" s="68">
        <f t="shared" ref="B97:G97" si="17">+B99+B105+B110+B114</f>
        <v>34</v>
      </c>
      <c r="C97" s="68">
        <f t="shared" si="17"/>
        <v>68</v>
      </c>
      <c r="D97" s="68">
        <f t="shared" si="17"/>
        <v>102</v>
      </c>
      <c r="E97" s="68">
        <f t="shared" si="17"/>
        <v>136</v>
      </c>
      <c r="F97" s="68">
        <f t="shared" si="17"/>
        <v>170</v>
      </c>
      <c r="G97" s="68">
        <f t="shared" si="17"/>
        <v>204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</row>
    <row r="98" spans="1:58" s="13" customFormat="1" ht="16" x14ac:dyDescent="0.2">
      <c r="A98" s="44"/>
      <c r="B98" s="77"/>
      <c r="C98" s="77"/>
      <c r="D98" s="77"/>
      <c r="E98" s="77"/>
      <c r="F98" s="77"/>
      <c r="G98" s="77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</row>
    <row r="99" spans="1:58" s="13" customFormat="1" ht="18" customHeight="1" x14ac:dyDescent="0.2">
      <c r="A99" s="34" t="s">
        <v>222</v>
      </c>
      <c r="B99" s="96">
        <f t="shared" ref="B99:G99" si="18">+SUM(B100:B103)</f>
        <v>5</v>
      </c>
      <c r="C99" s="96">
        <f t="shared" si="18"/>
        <v>10</v>
      </c>
      <c r="D99" s="96">
        <f t="shared" si="18"/>
        <v>15</v>
      </c>
      <c r="E99" s="96">
        <f t="shared" si="18"/>
        <v>20</v>
      </c>
      <c r="F99" s="96">
        <f t="shared" si="18"/>
        <v>25</v>
      </c>
      <c r="G99" s="96">
        <f t="shared" si="18"/>
        <v>30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</row>
    <row r="100" spans="1:58" s="1" customFormat="1" ht="16" x14ac:dyDescent="0.2">
      <c r="A100" s="69" t="s">
        <v>357</v>
      </c>
      <c r="B100" s="82">
        <f>+'1 SP'!B21</f>
        <v>1</v>
      </c>
      <c r="C100" s="82">
        <f>+'1 SP'!C21</f>
        <v>2</v>
      </c>
      <c r="D100" s="82">
        <f>+'1 SP'!D21</f>
        <v>3</v>
      </c>
      <c r="E100" s="82">
        <f>+'1 SP'!E21</f>
        <v>4</v>
      </c>
      <c r="F100" s="82">
        <f>+'1 SP'!F21</f>
        <v>5</v>
      </c>
      <c r="G100" s="82">
        <f>+'1 SP'!G21</f>
        <v>6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</row>
    <row r="101" spans="1:58" s="1" customFormat="1" ht="16" x14ac:dyDescent="0.2">
      <c r="A101" s="69" t="s">
        <v>348</v>
      </c>
      <c r="B101" s="82">
        <f>+'1 SP'!B22</f>
        <v>1</v>
      </c>
      <c r="C101" s="82">
        <f>+'1 SP'!C22</f>
        <v>2</v>
      </c>
      <c r="D101" s="82">
        <f>+'1 SP'!D22</f>
        <v>3</v>
      </c>
      <c r="E101" s="82">
        <f>+'1 SP'!E22</f>
        <v>4</v>
      </c>
      <c r="F101" s="82">
        <f>+'1 SP'!F22</f>
        <v>5</v>
      </c>
      <c r="G101" s="82">
        <f>+'1 SP'!G22</f>
        <v>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</row>
    <row r="102" spans="1:58" s="1" customFormat="1" ht="16" x14ac:dyDescent="0.2">
      <c r="A102" s="69" t="s">
        <v>349</v>
      </c>
      <c r="B102" s="82">
        <f>+'1 SP'!B23</f>
        <v>1</v>
      </c>
      <c r="C102" s="82">
        <f>+'1 SP'!C23</f>
        <v>2</v>
      </c>
      <c r="D102" s="82">
        <f>+'1 SP'!D23</f>
        <v>3</v>
      </c>
      <c r="E102" s="82">
        <f>+'1 SP'!E23</f>
        <v>4</v>
      </c>
      <c r="F102" s="82">
        <f>+'1 SP'!F23</f>
        <v>5</v>
      </c>
      <c r="G102" s="82">
        <f>+'1 SP'!G23</f>
        <v>6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</row>
    <row r="103" spans="1:58" s="1" customFormat="1" ht="16" x14ac:dyDescent="0.2">
      <c r="A103" s="69" t="s">
        <v>350</v>
      </c>
      <c r="B103" s="82">
        <f>+'1 SP'!B24+'1 SP'!B25</f>
        <v>2</v>
      </c>
      <c r="C103" s="82">
        <f>+'1 SP'!C24+'1 SP'!C25</f>
        <v>4</v>
      </c>
      <c r="D103" s="82">
        <f>+'1 SP'!D24+'1 SP'!D25</f>
        <v>6</v>
      </c>
      <c r="E103" s="82">
        <f>+'1 SP'!E24+'1 SP'!E25</f>
        <v>8</v>
      </c>
      <c r="F103" s="82">
        <f>+'1 SP'!F24+'1 SP'!F25</f>
        <v>10</v>
      </c>
      <c r="G103" s="82">
        <f>+'1 SP'!G24+'1 SP'!G25</f>
        <v>12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</row>
    <row r="104" spans="1:58" customFormat="1" x14ac:dyDescent="0.2"/>
    <row r="105" spans="1:58" s="13" customFormat="1" ht="18" customHeight="1" x14ac:dyDescent="0.2">
      <c r="A105" s="34" t="s">
        <v>225</v>
      </c>
      <c r="B105" s="96">
        <f t="shared" ref="B105:G105" si="19">+SUM(B106:B108)</f>
        <v>7</v>
      </c>
      <c r="C105" s="96">
        <f t="shared" si="19"/>
        <v>14</v>
      </c>
      <c r="D105" s="96">
        <f t="shared" si="19"/>
        <v>21</v>
      </c>
      <c r="E105" s="96">
        <f t="shared" si="19"/>
        <v>28</v>
      </c>
      <c r="F105" s="96">
        <f t="shared" si="19"/>
        <v>35</v>
      </c>
      <c r="G105" s="96">
        <f t="shared" si="19"/>
        <v>42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</row>
    <row r="106" spans="1:58" s="1" customFormat="1" ht="16" x14ac:dyDescent="0.2">
      <c r="A106" s="69" t="s">
        <v>345</v>
      </c>
      <c r="B106" s="82">
        <f>+'1 SP'!B12</f>
        <v>1</v>
      </c>
      <c r="C106" s="82">
        <f>+'1 SP'!C12</f>
        <v>2</v>
      </c>
      <c r="D106" s="82">
        <f>+'1 SP'!D12</f>
        <v>3</v>
      </c>
      <c r="E106" s="82">
        <f>+'1 SP'!E12</f>
        <v>4</v>
      </c>
      <c r="F106" s="82">
        <f>+'1 SP'!F12</f>
        <v>5</v>
      </c>
      <c r="G106" s="82">
        <f>+'1 SP'!G12</f>
        <v>6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</row>
    <row r="107" spans="1:58" s="1" customFormat="1" ht="16" x14ac:dyDescent="0.2">
      <c r="A107" s="69" t="s">
        <v>346</v>
      </c>
      <c r="B107" s="82">
        <f>+'1 SP'!B13</f>
        <v>1</v>
      </c>
      <c r="C107" s="82">
        <f>+'1 SP'!C13</f>
        <v>2</v>
      </c>
      <c r="D107" s="82">
        <f>+'1 SP'!D13</f>
        <v>3</v>
      </c>
      <c r="E107" s="82">
        <f>+'1 SP'!E13</f>
        <v>4</v>
      </c>
      <c r="F107" s="82">
        <f>+'1 SP'!F13</f>
        <v>5</v>
      </c>
      <c r="G107" s="82">
        <f>+'1 SP'!G13</f>
        <v>6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</row>
    <row r="108" spans="1:58" s="1" customFormat="1" ht="16" x14ac:dyDescent="0.2">
      <c r="A108" s="69" t="s">
        <v>347</v>
      </c>
      <c r="B108" s="82">
        <f>+'1 SP'!B14+'1 SP'!B15+'1 SP'!B16+'1 SP'!B17+'1 SP'!B18</f>
        <v>5</v>
      </c>
      <c r="C108" s="82">
        <f>+'1 SP'!C14+'1 SP'!C15+'1 SP'!C16+'1 SP'!C17+'1 SP'!C18</f>
        <v>10</v>
      </c>
      <c r="D108" s="82">
        <f>+'1 SP'!D14+'1 SP'!D15+'1 SP'!D16+'1 SP'!D17+'1 SP'!D18</f>
        <v>15</v>
      </c>
      <c r="E108" s="82">
        <f>+'1 SP'!E14+'1 SP'!E15+'1 SP'!E16+'1 SP'!E17+'1 SP'!E18</f>
        <v>20</v>
      </c>
      <c r="F108" s="82">
        <f>+'1 SP'!F14+'1 SP'!F15+'1 SP'!F16+'1 SP'!F17+'1 SP'!F18</f>
        <v>25</v>
      </c>
      <c r="G108" s="82">
        <f>+'1 SP'!G14+'1 SP'!G15+'1 SP'!G16+'1 SP'!G17+'1 SP'!G18</f>
        <v>30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</row>
    <row r="109" spans="1:58" s="1" customFormat="1" ht="16" x14ac:dyDescent="0.2">
      <c r="A109" s="71"/>
      <c r="B109" s="72"/>
      <c r="C109" s="72"/>
      <c r="D109" s="72"/>
      <c r="E109" s="72"/>
      <c r="F109" s="72"/>
      <c r="G109" s="7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</row>
    <row r="110" spans="1:58" s="13" customFormat="1" ht="18" customHeight="1" x14ac:dyDescent="0.2">
      <c r="A110" s="34" t="s">
        <v>226</v>
      </c>
      <c r="B110" s="96">
        <f t="shared" ref="B110:G110" si="20">+SUM(B111:B112)</f>
        <v>14</v>
      </c>
      <c r="C110" s="96">
        <f t="shared" si="20"/>
        <v>28</v>
      </c>
      <c r="D110" s="96">
        <f t="shared" si="20"/>
        <v>42</v>
      </c>
      <c r="E110" s="96">
        <f t="shared" si="20"/>
        <v>56</v>
      </c>
      <c r="F110" s="96">
        <f t="shared" si="20"/>
        <v>70</v>
      </c>
      <c r="G110" s="96">
        <f t="shared" si="20"/>
        <v>84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</row>
    <row r="111" spans="1:58" s="13" customFormat="1" ht="16" x14ac:dyDescent="0.2">
      <c r="A111" s="69" t="s">
        <v>404</v>
      </c>
      <c r="B111" s="70">
        <f>+'1 SP'!B8</f>
        <v>2</v>
      </c>
      <c r="C111" s="70">
        <f>+'1 SP'!C8</f>
        <v>4</v>
      </c>
      <c r="D111" s="70">
        <f>+'1 SP'!D8</f>
        <v>6</v>
      </c>
      <c r="E111" s="70">
        <f>+'1 SP'!E8</f>
        <v>8</v>
      </c>
      <c r="F111" s="70">
        <f>+'1 SP'!F8</f>
        <v>10</v>
      </c>
      <c r="G111" s="70">
        <f>+'1 SP'!G8</f>
        <v>12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</row>
    <row r="112" spans="1:58" s="13" customFormat="1" ht="34" x14ac:dyDescent="0.2">
      <c r="A112" s="83" t="s">
        <v>431</v>
      </c>
      <c r="B112" s="70">
        <f>+'1 SP'!B34+'1 SP'!B38+'1 SP'!B42+'1 SP'!B46+'1 SP'!B50+'1 SP'!B54+'1 SP'!B57+'1 SP'!B58</f>
        <v>12</v>
      </c>
      <c r="C112" s="70">
        <f>+'1 SP'!C34+'1 SP'!C38+'1 SP'!C42+'1 SP'!C46+'1 SP'!C50+'1 SP'!C54+'1 SP'!C57+'1 SP'!C58</f>
        <v>24</v>
      </c>
      <c r="D112" s="70">
        <f>+'1 SP'!D34+'1 SP'!D38+'1 SP'!D42+'1 SP'!D46+'1 SP'!D50+'1 SP'!D54+'1 SP'!D57+'1 SP'!D58</f>
        <v>36</v>
      </c>
      <c r="E112" s="70">
        <f>+'1 SP'!E34+'1 SP'!E38+'1 SP'!E42+'1 SP'!E46+'1 SP'!E50+'1 SP'!E54+'1 SP'!E57+'1 SP'!E58</f>
        <v>48</v>
      </c>
      <c r="F112" s="70">
        <f>+'1 SP'!F34+'1 SP'!F38+'1 SP'!F42+'1 SP'!F46+'1 SP'!F50+'1 SP'!F54+'1 SP'!F57+'1 SP'!F58</f>
        <v>60</v>
      </c>
      <c r="G112" s="70">
        <f>+'1 SP'!G34+'1 SP'!G38+'1 SP'!G42+'1 SP'!G46+'1 SP'!G50+'1 SP'!G54+'1 SP'!G57+'1 SP'!G58</f>
        <v>72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</row>
    <row r="114" spans="1:58" s="13" customFormat="1" ht="18" customHeight="1" x14ac:dyDescent="0.2">
      <c r="A114" s="125" t="s">
        <v>430</v>
      </c>
      <c r="B114" s="96">
        <f t="shared" ref="B114:G114" si="21">+SUM(B115:B117)</f>
        <v>8</v>
      </c>
      <c r="C114" s="96">
        <f t="shared" si="21"/>
        <v>16</v>
      </c>
      <c r="D114" s="96">
        <f t="shared" si="21"/>
        <v>24</v>
      </c>
      <c r="E114" s="96">
        <f t="shared" si="21"/>
        <v>32</v>
      </c>
      <c r="F114" s="96">
        <f t="shared" si="21"/>
        <v>40</v>
      </c>
      <c r="G114" s="96">
        <f t="shared" si="21"/>
        <v>48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</row>
    <row r="115" spans="1:58" s="1" customFormat="1" ht="16" x14ac:dyDescent="0.2">
      <c r="A115" s="69" t="s">
        <v>425</v>
      </c>
      <c r="B115" s="82">
        <f>+'1 SP'!B73</f>
        <v>1</v>
      </c>
      <c r="C115" s="82">
        <f>+'1 SP'!C73</f>
        <v>2</v>
      </c>
      <c r="D115" s="82">
        <f>+'1 SP'!D73</f>
        <v>3</v>
      </c>
      <c r="E115" s="82">
        <f>+'1 SP'!E73</f>
        <v>4</v>
      </c>
      <c r="F115" s="82">
        <f>+'1 SP'!F73</f>
        <v>5</v>
      </c>
      <c r="G115" s="82">
        <f>+'1 SP'!G73</f>
        <v>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</row>
    <row r="116" spans="1:58" s="1" customFormat="1" ht="16" x14ac:dyDescent="0.2">
      <c r="A116" s="69" t="s">
        <v>426</v>
      </c>
      <c r="B116" s="82">
        <f>+'1 SP'!B93+'1 SP'!B97</f>
        <v>2</v>
      </c>
      <c r="C116" s="82">
        <f>+'1 SP'!C93+'1 SP'!C97</f>
        <v>4</v>
      </c>
      <c r="D116" s="82">
        <f>+'1 SP'!D93+'1 SP'!D97</f>
        <v>6</v>
      </c>
      <c r="E116" s="82">
        <f>+'1 SP'!E93+'1 SP'!E97</f>
        <v>8</v>
      </c>
      <c r="F116" s="82">
        <f>+'1 SP'!F93+'1 SP'!F97</f>
        <v>10</v>
      </c>
      <c r="G116" s="82">
        <f>+'1 SP'!G93+'1 SP'!G97</f>
        <v>12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</row>
    <row r="117" spans="1:58" s="1" customFormat="1" ht="34" x14ac:dyDescent="0.2">
      <c r="A117" s="83" t="s">
        <v>453</v>
      </c>
      <c r="B117" s="82">
        <f>+'1 SP'!B77+'1 SP'!B81+'1 SP'!B85+'1 SP'!B89+'1 SP'!B101</f>
        <v>5</v>
      </c>
      <c r="C117" s="82">
        <f>+'1 SP'!C77+'1 SP'!C81+'1 SP'!C85+'1 SP'!C89+'1 SP'!C101</f>
        <v>10</v>
      </c>
      <c r="D117" s="82">
        <f>+'1 SP'!D77+'1 SP'!D81+'1 SP'!D85+'1 SP'!D89+'1 SP'!D101</f>
        <v>15</v>
      </c>
      <c r="E117" s="82">
        <f>+'1 SP'!E77+'1 SP'!E81+'1 SP'!E85+'1 SP'!E89+'1 SP'!E101</f>
        <v>20</v>
      </c>
      <c r="F117" s="82">
        <f>+'1 SP'!F77+'1 SP'!F81+'1 SP'!F85+'1 SP'!F89+'1 SP'!F101</f>
        <v>25</v>
      </c>
      <c r="G117" s="82">
        <f>+'1 SP'!G77+'1 SP'!G81+'1 SP'!G85+'1 SP'!G89+'1 SP'!G101</f>
        <v>30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</row>
    <row r="118" spans="1:58" s="1" customFormat="1" ht="16" x14ac:dyDescent="0.2">
      <c r="A118" s="71"/>
      <c r="B118" s="72"/>
      <c r="C118" s="72"/>
      <c r="D118" s="72"/>
      <c r="E118" s="72"/>
      <c r="F118" s="72"/>
      <c r="G118" s="7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</row>
    <row r="119" spans="1:58" s="32" customFormat="1" ht="18" customHeight="1" thickBot="1" x14ac:dyDescent="0.25">
      <c r="A119" s="52" t="s">
        <v>268</v>
      </c>
      <c r="B119" s="86">
        <f t="shared" ref="B119:G119" si="22">+B80+B97</f>
        <v>67</v>
      </c>
      <c r="C119" s="86">
        <f t="shared" si="22"/>
        <v>139</v>
      </c>
      <c r="D119" s="86">
        <f t="shared" si="22"/>
        <v>216</v>
      </c>
      <c r="E119" s="86">
        <f t="shared" si="22"/>
        <v>298</v>
      </c>
      <c r="F119" s="86">
        <f t="shared" si="22"/>
        <v>385</v>
      </c>
      <c r="G119" s="86">
        <f t="shared" si="22"/>
        <v>477</v>
      </c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</row>
    <row r="120" spans="1:58" s="1" customFormat="1" ht="17" thickTop="1" x14ac:dyDescent="0.2">
      <c r="A120" s="60"/>
      <c r="B120" s="72"/>
      <c r="C120" s="72"/>
      <c r="D120" s="72"/>
      <c r="E120" s="72"/>
      <c r="F120" s="72"/>
      <c r="G120" s="7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</row>
    <row r="121" spans="1:58" s="1" customFormat="1" ht="16" x14ac:dyDescent="0.2">
      <c r="A121" s="71"/>
      <c r="B121" s="72"/>
      <c r="C121" s="72"/>
      <c r="D121" s="72"/>
      <c r="E121" s="72"/>
      <c r="F121" s="72"/>
      <c r="G121" s="7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</row>
    <row r="122" spans="1:58" s="1" customFormat="1" ht="16" x14ac:dyDescent="0.2">
      <c r="A122" s="54"/>
      <c r="B122" s="10"/>
      <c r="C122" s="10"/>
      <c r="D122" s="10"/>
      <c r="E122" s="10"/>
      <c r="F122" s="10"/>
      <c r="G122" s="10"/>
      <c r="H122" s="10" t="s">
        <v>281</v>
      </c>
    </row>
    <row r="123" spans="1:58" s="1" customFormat="1" ht="16" x14ac:dyDescent="0.2">
      <c r="A123" s="81" t="s">
        <v>72</v>
      </c>
      <c r="B123" s="72"/>
      <c r="C123" s="72"/>
      <c r="D123" s="72"/>
      <c r="E123" s="72"/>
      <c r="F123" s="72"/>
      <c r="G123" s="7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</row>
    <row r="124" spans="1:58" s="1" customFormat="1" ht="16" x14ac:dyDescent="0.2">
      <c r="B124" s="72"/>
      <c r="C124" s="72"/>
      <c r="D124" s="72"/>
      <c r="E124" s="72"/>
      <c r="F124" s="72"/>
      <c r="G124" s="7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</row>
    <row r="125" spans="1:58" s="13" customFormat="1" ht="16" x14ac:dyDescent="0.2">
      <c r="A125" s="43" t="s">
        <v>433</v>
      </c>
      <c r="B125" s="68">
        <f t="shared" ref="B125:G125" si="23">+SUM(B126:B134)</f>
        <v>17</v>
      </c>
      <c r="C125" s="68">
        <f t="shared" si="23"/>
        <v>34</v>
      </c>
      <c r="D125" s="68">
        <f t="shared" si="23"/>
        <v>51</v>
      </c>
      <c r="E125" s="68">
        <f t="shared" si="23"/>
        <v>68</v>
      </c>
      <c r="F125" s="68">
        <f t="shared" si="23"/>
        <v>85</v>
      </c>
      <c r="G125" s="68">
        <f t="shared" si="23"/>
        <v>102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</row>
    <row r="126" spans="1:58" s="1" customFormat="1" ht="16" x14ac:dyDescent="0.2">
      <c r="A126" s="69" t="s">
        <v>436</v>
      </c>
      <c r="B126" s="82">
        <f>+'1 SP'!B203</f>
        <v>1</v>
      </c>
      <c r="C126" s="82">
        <f>+'1 SP'!C203</f>
        <v>2</v>
      </c>
      <c r="D126" s="82">
        <f>+'1 SP'!D203</f>
        <v>3</v>
      </c>
      <c r="E126" s="82">
        <f>+'1 SP'!E203</f>
        <v>4</v>
      </c>
      <c r="F126" s="82">
        <f>+'1 SP'!F203</f>
        <v>5</v>
      </c>
      <c r="G126" s="82">
        <f>+'1 SP'!G203</f>
        <v>6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</row>
    <row r="127" spans="1:58" s="1" customFormat="1" ht="16" x14ac:dyDescent="0.2">
      <c r="A127" s="69" t="s">
        <v>437</v>
      </c>
      <c r="B127" s="82">
        <f>+'1 SP'!B231</f>
        <v>1</v>
      </c>
      <c r="C127" s="82">
        <f>+'1 SP'!C231</f>
        <v>2</v>
      </c>
      <c r="D127" s="82">
        <f>+'1 SP'!D231</f>
        <v>3</v>
      </c>
      <c r="E127" s="82">
        <f>+'1 SP'!E231</f>
        <v>4</v>
      </c>
      <c r="F127" s="82">
        <f>+'1 SP'!F231</f>
        <v>5</v>
      </c>
      <c r="G127" s="82">
        <f>+'1 SP'!G231</f>
        <v>6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</row>
    <row r="128" spans="1:58" s="1" customFormat="1" ht="16" x14ac:dyDescent="0.2">
      <c r="A128" s="69" t="s">
        <v>438</v>
      </c>
      <c r="B128" s="82">
        <f>+'1 SP'!B228</f>
        <v>1</v>
      </c>
      <c r="C128" s="82">
        <f>+'1 SP'!C228</f>
        <v>2</v>
      </c>
      <c r="D128" s="82">
        <f>+'1 SP'!D228</f>
        <v>3</v>
      </c>
      <c r="E128" s="82">
        <f>+'1 SP'!E228</f>
        <v>4</v>
      </c>
      <c r="F128" s="82">
        <f>+'1 SP'!F228</f>
        <v>5</v>
      </c>
      <c r="G128" s="82">
        <f>+'1 SP'!G228</f>
        <v>6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</row>
    <row r="129" spans="1:58" s="1" customFormat="1" ht="16" x14ac:dyDescent="0.2">
      <c r="A129" s="69" t="s">
        <v>439</v>
      </c>
      <c r="B129" s="82">
        <f>'1 SP'!B199+'1 SP'!B207+'1 SP'!B235</f>
        <v>3</v>
      </c>
      <c r="C129" s="82">
        <f>'1 SP'!C199+'1 SP'!C207+'1 SP'!C235</f>
        <v>6</v>
      </c>
      <c r="D129" s="82">
        <f>'1 SP'!D199+'1 SP'!D207+'1 SP'!D235</f>
        <v>9</v>
      </c>
      <c r="E129" s="82">
        <f>'1 SP'!E199+'1 SP'!E207+'1 SP'!E235</f>
        <v>12</v>
      </c>
      <c r="F129" s="82">
        <f>'1 SP'!F199+'1 SP'!F207+'1 SP'!F235</f>
        <v>15</v>
      </c>
      <c r="G129" s="82">
        <f>'1 SP'!G199+'1 SP'!G207+'1 SP'!G235</f>
        <v>18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</row>
    <row r="130" spans="1:58" s="1" customFormat="1" ht="16" x14ac:dyDescent="0.2">
      <c r="A130" s="69" t="s">
        <v>434</v>
      </c>
      <c r="B130" s="82">
        <f>+'1 SP'!B243</f>
        <v>2</v>
      </c>
      <c r="C130" s="82">
        <f>+'1 SP'!C243</f>
        <v>4</v>
      </c>
      <c r="D130" s="82">
        <f>+'1 SP'!D243</f>
        <v>6</v>
      </c>
      <c r="E130" s="82">
        <f>+'1 SP'!E243</f>
        <v>8</v>
      </c>
      <c r="F130" s="82">
        <f>+'1 SP'!F243</f>
        <v>10</v>
      </c>
      <c r="G130" s="82">
        <f>+'1 SP'!G243</f>
        <v>12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</row>
    <row r="131" spans="1:58" s="1" customFormat="1" ht="16" x14ac:dyDescent="0.2">
      <c r="A131" s="69" t="s">
        <v>449</v>
      </c>
      <c r="B131" s="82">
        <f>+'1 SP'!B191</f>
        <v>1</v>
      </c>
      <c r="C131" s="82">
        <f>+'1 SP'!C191</f>
        <v>2</v>
      </c>
      <c r="D131" s="82">
        <f>+'1 SP'!D191</f>
        <v>3</v>
      </c>
      <c r="E131" s="82">
        <f>+'1 SP'!E191</f>
        <v>4</v>
      </c>
      <c r="F131" s="82">
        <f>+'1 SP'!F191</f>
        <v>5</v>
      </c>
      <c r="G131" s="82">
        <f>+'1 SP'!G191</f>
        <v>6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</row>
    <row r="132" spans="1:58" s="1" customFormat="1" ht="16" x14ac:dyDescent="0.2">
      <c r="A132" s="69" t="s">
        <v>450</v>
      </c>
      <c r="B132" s="82">
        <f>+'1 SP'!B179+'1 SP'!B183</f>
        <v>2</v>
      </c>
      <c r="C132" s="82">
        <f>+'1 SP'!C179+'1 SP'!C183</f>
        <v>4</v>
      </c>
      <c r="D132" s="82">
        <f>+'1 SP'!D179+'1 SP'!D183</f>
        <v>6</v>
      </c>
      <c r="E132" s="82">
        <f>+'1 SP'!E179+'1 SP'!E183</f>
        <v>8</v>
      </c>
      <c r="F132" s="82">
        <f>+'1 SP'!F179+'1 SP'!F183</f>
        <v>10</v>
      </c>
      <c r="G132" s="82">
        <f>+'1 SP'!G179+'1 SP'!G183</f>
        <v>12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</row>
    <row r="133" spans="1:58" s="1" customFormat="1" ht="16" x14ac:dyDescent="0.2">
      <c r="A133" s="69" t="s">
        <v>451</v>
      </c>
      <c r="B133" s="82">
        <f>+'1 SP'!B187+'1 SP'!B195</f>
        <v>2</v>
      </c>
      <c r="C133" s="82">
        <f>+'1 SP'!C187+'1 SP'!C195</f>
        <v>4</v>
      </c>
      <c r="D133" s="82">
        <f>+'1 SP'!D187+'1 SP'!D195</f>
        <v>6</v>
      </c>
      <c r="E133" s="82">
        <f>+'1 SP'!E187+'1 SP'!E195</f>
        <v>8</v>
      </c>
      <c r="F133" s="82">
        <f>+'1 SP'!F187+'1 SP'!F195</f>
        <v>10</v>
      </c>
      <c r="G133" s="82">
        <f>+'1 SP'!G187+'1 SP'!G195</f>
        <v>12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</row>
    <row r="134" spans="1:58" s="1" customFormat="1" ht="16" x14ac:dyDescent="0.2">
      <c r="A134" s="69" t="s">
        <v>440</v>
      </c>
      <c r="B134" s="82">
        <f>+'1 SP'!B215+'1 SP'!B211+'1 SP'!B219+'1 SP'!B223</f>
        <v>4</v>
      </c>
      <c r="C134" s="82">
        <f>+'1 SP'!C215+'1 SP'!C211+'1 SP'!C219+'1 SP'!C223</f>
        <v>8</v>
      </c>
      <c r="D134" s="82">
        <f>+'1 SP'!D215+'1 SP'!D211+'1 SP'!D219+'1 SP'!D223</f>
        <v>12</v>
      </c>
      <c r="E134" s="82">
        <f>+'1 SP'!E215+'1 SP'!E211+'1 SP'!E219+'1 SP'!E223</f>
        <v>16</v>
      </c>
      <c r="F134" s="82">
        <f>+'1 SP'!F215+'1 SP'!F211+'1 SP'!F219+'1 SP'!F223</f>
        <v>20</v>
      </c>
      <c r="G134" s="82">
        <f>+'1 SP'!G215+'1 SP'!G211+'1 SP'!G219+'1 SP'!G223</f>
        <v>24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</row>
    <row r="135" spans="1:58" s="1" customFormat="1" ht="16" x14ac:dyDescent="0.2">
      <c r="A135" s="71"/>
      <c r="B135" s="72"/>
      <c r="C135" s="72"/>
      <c r="D135" s="72"/>
      <c r="E135" s="72"/>
      <c r="F135" s="72"/>
      <c r="G135" s="7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</row>
    <row r="136" spans="1:58" s="13" customFormat="1" ht="16" x14ac:dyDescent="0.2">
      <c r="A136" s="43" t="s">
        <v>435</v>
      </c>
      <c r="B136" s="68">
        <f t="shared" ref="B136:G136" si="24">+SUM(B137:B146)</f>
        <v>20</v>
      </c>
      <c r="C136" s="68">
        <f t="shared" si="24"/>
        <v>40</v>
      </c>
      <c r="D136" s="68">
        <f t="shared" si="24"/>
        <v>60</v>
      </c>
      <c r="E136" s="68">
        <f t="shared" si="24"/>
        <v>80</v>
      </c>
      <c r="F136" s="68">
        <f t="shared" si="24"/>
        <v>100</v>
      </c>
      <c r="G136" s="68">
        <f t="shared" si="24"/>
        <v>120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</row>
    <row r="137" spans="1:58" s="1" customFormat="1" ht="16" x14ac:dyDescent="0.2">
      <c r="A137" s="69" t="s">
        <v>443</v>
      </c>
      <c r="B137" s="82">
        <f>+'1 SP'!B204</f>
        <v>1</v>
      </c>
      <c r="C137" s="82">
        <f>+'1 SP'!C204</f>
        <v>2</v>
      </c>
      <c r="D137" s="82">
        <f>+'1 SP'!D204</f>
        <v>3</v>
      </c>
      <c r="E137" s="82">
        <f>+'1 SP'!E204</f>
        <v>4</v>
      </c>
      <c r="F137" s="82">
        <f>+'1 SP'!F204</f>
        <v>5</v>
      </c>
      <c r="G137" s="82">
        <f>+'1 SP'!G204</f>
        <v>6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</row>
    <row r="138" spans="1:58" s="1" customFormat="1" ht="16" x14ac:dyDescent="0.2">
      <c r="A138" s="69" t="s">
        <v>445</v>
      </c>
      <c r="B138" s="82">
        <f>+'1 SP'!B232</f>
        <v>1</v>
      </c>
      <c r="C138" s="82">
        <f>+'1 SP'!C232</f>
        <v>2</v>
      </c>
      <c r="D138" s="82">
        <f>+'1 SP'!D232</f>
        <v>3</v>
      </c>
      <c r="E138" s="82">
        <f>+'1 SP'!E232</f>
        <v>4</v>
      </c>
      <c r="F138" s="82">
        <f>+'1 SP'!F232</f>
        <v>5</v>
      </c>
      <c r="G138" s="82">
        <f>+'1 SP'!G232</f>
        <v>6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</row>
    <row r="139" spans="1:58" s="1" customFormat="1" ht="16" x14ac:dyDescent="0.2">
      <c r="A139" s="69" t="s">
        <v>444</v>
      </c>
      <c r="B139" s="82">
        <f>+'1 SP'!B228</f>
        <v>1</v>
      </c>
      <c r="C139" s="82">
        <f>+'1 SP'!C228</f>
        <v>2</v>
      </c>
      <c r="D139" s="82">
        <f>+'1 SP'!D228</f>
        <v>3</v>
      </c>
      <c r="E139" s="82">
        <f>+'1 SP'!E228</f>
        <v>4</v>
      </c>
      <c r="F139" s="82">
        <f>+'1 SP'!F228</f>
        <v>5</v>
      </c>
      <c r="G139" s="82">
        <f>+'1 SP'!G228</f>
        <v>6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</row>
    <row r="140" spans="1:58" s="1" customFormat="1" ht="16" x14ac:dyDescent="0.2">
      <c r="A140" s="69" t="s">
        <v>446</v>
      </c>
      <c r="B140" s="82">
        <f>'1 SP'!B200+'1 SP'!B208+'1 SP'!B236</f>
        <v>3</v>
      </c>
      <c r="C140" s="82">
        <f>'1 SP'!C200+'1 SP'!C208+'1 SP'!C236</f>
        <v>6</v>
      </c>
      <c r="D140" s="82">
        <f>'1 SP'!D200+'1 SP'!D208+'1 SP'!D236</f>
        <v>9</v>
      </c>
      <c r="E140" s="82">
        <f>'1 SP'!E200+'1 SP'!E208+'1 SP'!E236</f>
        <v>12</v>
      </c>
      <c r="F140" s="82">
        <f>'1 SP'!F200+'1 SP'!F208+'1 SP'!F236</f>
        <v>15</v>
      </c>
      <c r="G140" s="82">
        <f>'1 SP'!G200+'1 SP'!G208+'1 SP'!G236</f>
        <v>18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</row>
    <row r="141" spans="1:58" s="1" customFormat="1" ht="16" x14ac:dyDescent="0.2">
      <c r="A141" s="69" t="s">
        <v>338</v>
      </c>
      <c r="B141" s="82">
        <f>+'1 SP'!B175</f>
        <v>1</v>
      </c>
      <c r="C141" s="82">
        <f>+'1 SP'!C175</f>
        <v>2</v>
      </c>
      <c r="D141" s="82">
        <f>+'1 SP'!D175</f>
        <v>3</v>
      </c>
      <c r="E141" s="82">
        <f>+'1 SP'!E175</f>
        <v>4</v>
      </c>
      <c r="F141" s="82">
        <f>+'1 SP'!F175</f>
        <v>5</v>
      </c>
      <c r="G141" s="82">
        <f>+'1 SP'!G175</f>
        <v>6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</row>
    <row r="142" spans="1:58" s="1" customFormat="1" ht="16" x14ac:dyDescent="0.2">
      <c r="A142" s="69" t="s">
        <v>358</v>
      </c>
      <c r="B142" s="82">
        <f>+'1 SP'!B172</f>
        <v>4</v>
      </c>
      <c r="C142" s="82">
        <f>+'1 SP'!C172</f>
        <v>8</v>
      </c>
      <c r="D142" s="82">
        <f>+'1 SP'!D172</f>
        <v>12</v>
      </c>
      <c r="E142" s="82">
        <f>+'1 SP'!E172</f>
        <v>16</v>
      </c>
      <c r="F142" s="82">
        <f>+'1 SP'!F172</f>
        <v>20</v>
      </c>
      <c r="G142" s="82">
        <f>+'1 SP'!G172</f>
        <v>24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</row>
    <row r="143" spans="1:58" s="1" customFormat="1" ht="16" x14ac:dyDescent="0.2">
      <c r="A143" s="69" t="s">
        <v>447</v>
      </c>
      <c r="B143" s="82">
        <f>+'1 SP'!B192</f>
        <v>1</v>
      </c>
      <c r="C143" s="82">
        <f>+'1 SP'!C192</f>
        <v>2</v>
      </c>
      <c r="D143" s="82">
        <f>+'1 SP'!D192</f>
        <v>3</v>
      </c>
      <c r="E143" s="82">
        <f>+'1 SP'!E192</f>
        <v>4</v>
      </c>
      <c r="F143" s="82">
        <f>+'1 SP'!F192</f>
        <v>5</v>
      </c>
      <c r="G143" s="82">
        <f>+'1 SP'!G192</f>
        <v>6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</row>
    <row r="144" spans="1:58" s="1" customFormat="1" ht="16" x14ac:dyDescent="0.2">
      <c r="A144" s="69" t="s">
        <v>448</v>
      </c>
      <c r="B144" s="82">
        <f>+'1 SP'!B180+'1 SP'!B184</f>
        <v>2</v>
      </c>
      <c r="C144" s="82">
        <f>+'1 SP'!C180+'1 SP'!C184</f>
        <v>4</v>
      </c>
      <c r="D144" s="82">
        <f>+'1 SP'!D180+'1 SP'!D184</f>
        <v>6</v>
      </c>
      <c r="E144" s="82">
        <f>+'1 SP'!E180+'1 SP'!E184</f>
        <v>8</v>
      </c>
      <c r="F144" s="82">
        <f>+'1 SP'!F180+'1 SP'!F184</f>
        <v>10</v>
      </c>
      <c r="G144" s="82">
        <f>+'1 SP'!G180+'1 SP'!G184</f>
        <v>12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</row>
    <row r="145" spans="1:58" s="1" customFormat="1" ht="16" x14ac:dyDescent="0.2">
      <c r="A145" s="69" t="s">
        <v>442</v>
      </c>
      <c r="B145" s="82">
        <f>+'1 SP'!B188+'1 SP'!B196</f>
        <v>2</v>
      </c>
      <c r="C145" s="82">
        <f>+'1 SP'!C188+'1 SP'!C196</f>
        <v>4</v>
      </c>
      <c r="D145" s="82">
        <f>+'1 SP'!D188+'1 SP'!D196</f>
        <v>6</v>
      </c>
      <c r="E145" s="82">
        <f>+'1 SP'!E188+'1 SP'!E196</f>
        <v>8</v>
      </c>
      <c r="F145" s="82">
        <f>+'1 SP'!F188+'1 SP'!F196</f>
        <v>10</v>
      </c>
      <c r="G145" s="82">
        <f>+'1 SP'!G188+'1 SP'!G196</f>
        <v>12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</row>
    <row r="146" spans="1:58" s="1" customFormat="1" ht="16" x14ac:dyDescent="0.2">
      <c r="A146" s="69" t="s">
        <v>441</v>
      </c>
      <c r="B146" s="82">
        <f>+'1 SP'!B216+'1 SP'!B212+'1 SP'!B220+'1 SP'!B224</f>
        <v>4</v>
      </c>
      <c r="C146" s="82">
        <f>+'1 SP'!C216+'1 SP'!C212+'1 SP'!C220+'1 SP'!C224</f>
        <v>8</v>
      </c>
      <c r="D146" s="82">
        <f>+'1 SP'!D216+'1 SP'!D212+'1 SP'!D220+'1 SP'!D224</f>
        <v>12</v>
      </c>
      <c r="E146" s="82">
        <f>+'1 SP'!E216+'1 SP'!E212+'1 SP'!E220+'1 SP'!E224</f>
        <v>16</v>
      </c>
      <c r="F146" s="82">
        <f>+'1 SP'!F216+'1 SP'!F212+'1 SP'!F220+'1 SP'!F224</f>
        <v>20</v>
      </c>
      <c r="G146" s="82">
        <f>+'1 SP'!G216+'1 SP'!G212+'1 SP'!G220+'1 SP'!G224</f>
        <v>24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</row>
    <row r="148" spans="1:58" s="13" customFormat="1" ht="16" x14ac:dyDescent="0.2">
      <c r="A148" s="43" t="s">
        <v>269</v>
      </c>
      <c r="B148" s="68">
        <f t="shared" ref="B148:G148" si="25">+SUM(B149:B153)</f>
        <v>30</v>
      </c>
      <c r="C148" s="68">
        <f t="shared" si="25"/>
        <v>65</v>
      </c>
      <c r="D148" s="68">
        <f t="shared" si="25"/>
        <v>105</v>
      </c>
      <c r="E148" s="68">
        <f t="shared" si="25"/>
        <v>150</v>
      </c>
      <c r="F148" s="68">
        <f t="shared" si="25"/>
        <v>200</v>
      </c>
      <c r="G148" s="68">
        <f t="shared" si="25"/>
        <v>255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</row>
    <row r="149" spans="1:58" s="1" customFormat="1" ht="16" x14ac:dyDescent="0.2">
      <c r="A149" s="69" t="s">
        <v>333</v>
      </c>
      <c r="B149" s="82">
        <f>+'1 SP'!B134</f>
        <v>1</v>
      </c>
      <c r="C149" s="82">
        <f>+'1 SP'!C134</f>
        <v>2</v>
      </c>
      <c r="D149" s="82">
        <f>+'1 SP'!D134</f>
        <v>3</v>
      </c>
      <c r="E149" s="82">
        <f>+'1 SP'!E134</f>
        <v>4</v>
      </c>
      <c r="F149" s="82">
        <f>+'1 SP'!F134</f>
        <v>5</v>
      </c>
      <c r="G149" s="82">
        <f>+'1 SP'!G134</f>
        <v>6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</row>
    <row r="150" spans="1:58" s="1" customFormat="1" ht="16" x14ac:dyDescent="0.2">
      <c r="A150" s="69" t="s">
        <v>341</v>
      </c>
      <c r="B150" s="82">
        <f>+'1 SP'!B137</f>
        <v>1</v>
      </c>
      <c r="C150" s="82">
        <f>+'1 SP'!C137</f>
        <v>2</v>
      </c>
      <c r="D150" s="82">
        <f>+'1 SP'!D137</f>
        <v>3</v>
      </c>
      <c r="E150" s="82">
        <f>+'1 SP'!E137</f>
        <v>4</v>
      </c>
      <c r="F150" s="82">
        <f>+'1 SP'!F137</f>
        <v>5</v>
      </c>
      <c r="G150" s="82">
        <f>+'1 SP'!G137</f>
        <v>6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s="1" customFormat="1" ht="16" x14ac:dyDescent="0.2">
      <c r="A151" s="69" t="s">
        <v>342</v>
      </c>
      <c r="B151" s="82">
        <f>+'1 SP'!B135+'1 SP'!B136+'1 SP'!B138+'1 SP'!B139+'1 SP'!B156+'1 SP'!B164</f>
        <v>21</v>
      </c>
      <c r="C151" s="82">
        <f>+'1 SP'!C135+'1 SP'!C136+'1 SP'!C138+'1 SP'!C139+'1 SP'!C156+'1 SP'!C164</f>
        <v>42</v>
      </c>
      <c r="D151" s="82">
        <f>+'1 SP'!D135+'1 SP'!D136+'1 SP'!D138+'1 SP'!D139+'1 SP'!D156+'1 SP'!D164</f>
        <v>63</v>
      </c>
      <c r="E151" s="82">
        <f>+'1 SP'!E135+'1 SP'!E136+'1 SP'!E138+'1 SP'!E139+'1 SP'!E156+'1 SP'!E164</f>
        <v>84</v>
      </c>
      <c r="F151" s="82">
        <f>+'1 SP'!F135+'1 SP'!F136+'1 SP'!F138+'1 SP'!F139+'1 SP'!F156+'1 SP'!F164</f>
        <v>105</v>
      </c>
      <c r="G151" s="82">
        <f>+'1 SP'!G135+'1 SP'!G136+'1 SP'!G138+'1 SP'!G139+'1 SP'!G156+'1 SP'!G164</f>
        <v>126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</row>
    <row r="152" spans="1:58" s="1" customFormat="1" ht="16" x14ac:dyDescent="0.2">
      <c r="A152" s="69" t="s">
        <v>343</v>
      </c>
      <c r="B152" s="82">
        <f>+'1 SP'!B158+'1 SP'!B161+'1 SP'!B162</f>
        <v>2</v>
      </c>
      <c r="C152" s="82">
        <f>+'1 SP'!C158+'1 SP'!C161+'1 SP'!C162</f>
        <v>9</v>
      </c>
      <c r="D152" s="82">
        <f>+'1 SP'!D158+'1 SP'!D161+'1 SP'!D162</f>
        <v>21</v>
      </c>
      <c r="E152" s="82">
        <f>+'1 SP'!E158+'1 SP'!E161+'1 SP'!E162</f>
        <v>38</v>
      </c>
      <c r="F152" s="82">
        <f>+'1 SP'!F158+'1 SP'!F161+'1 SP'!F162</f>
        <v>60</v>
      </c>
      <c r="G152" s="82">
        <f>+'1 SP'!G158+'1 SP'!G161+'1 SP'!G162</f>
        <v>87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</row>
    <row r="153" spans="1:58" s="1" customFormat="1" ht="16" x14ac:dyDescent="0.2">
      <c r="A153" s="69" t="s">
        <v>344</v>
      </c>
      <c r="B153" s="82">
        <f>+'1 SP'!B160</f>
        <v>5</v>
      </c>
      <c r="C153" s="82">
        <f>+'1 SP'!C160</f>
        <v>10</v>
      </c>
      <c r="D153" s="82">
        <f>+'1 SP'!D160</f>
        <v>15</v>
      </c>
      <c r="E153" s="82">
        <f>+'1 SP'!E160</f>
        <v>20</v>
      </c>
      <c r="F153" s="82">
        <f>+'1 SP'!F160</f>
        <v>25</v>
      </c>
      <c r="G153" s="82">
        <f>+'1 SP'!G160</f>
        <v>30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</row>
    <row r="154" spans="1:58" s="1" customFormat="1" ht="16" x14ac:dyDescent="0.2">
      <c r="A154" s="71"/>
      <c r="B154" s="72"/>
      <c r="C154" s="72"/>
      <c r="D154" s="72"/>
      <c r="E154" s="72"/>
      <c r="F154" s="72"/>
      <c r="G154" s="7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</row>
    <row r="155" spans="1:58" s="13" customFormat="1" ht="18" customHeight="1" thickBot="1" x14ac:dyDescent="0.25">
      <c r="A155" s="52" t="s">
        <v>270</v>
      </c>
      <c r="B155" s="74">
        <f t="shared" ref="B155:G155" si="26">+B125+B136+B148</f>
        <v>67</v>
      </c>
      <c r="C155" s="74">
        <f t="shared" si="26"/>
        <v>139</v>
      </c>
      <c r="D155" s="74">
        <f t="shared" si="26"/>
        <v>216</v>
      </c>
      <c r="E155" s="74">
        <f t="shared" si="26"/>
        <v>298</v>
      </c>
      <c r="F155" s="74">
        <f t="shared" si="26"/>
        <v>385</v>
      </c>
      <c r="G155" s="74">
        <f t="shared" si="26"/>
        <v>477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</row>
    <row r="156" spans="1:58" s="1" customFormat="1" ht="17" thickTop="1" x14ac:dyDescent="0.2">
      <c r="A156" s="6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</row>
    <row r="157" spans="1:58" s="1" customFormat="1" ht="16" x14ac:dyDescent="0.2">
      <c r="A157" s="5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</row>
    <row r="158" spans="1:58" s="1" customFormat="1" ht="16" x14ac:dyDescent="0.2">
      <c r="A158" s="54"/>
      <c r="B158" s="10"/>
      <c r="C158" s="10"/>
      <c r="D158" s="10"/>
      <c r="E158" s="10"/>
      <c r="F158" s="10"/>
      <c r="G158" s="10"/>
      <c r="H158" s="10" t="s">
        <v>281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</row>
    <row r="1048441" spans="16384:16384" x14ac:dyDescent="0.2">
      <c r="XFD1048441" s="124" t="s">
        <v>418</v>
      </c>
    </row>
  </sheetData>
  <conditionalFormatting sqref="D36:F36 B52:F52 B42:F42 B55:F55 D70:F70 B23:F23 B63:F63 B13:F13 B17:F17 B35:G35 B32:G32 B28:G30 B7:G7 B59:G61">
    <cfRule type="expression" dxfId="37" priority="43" stopIfTrue="1">
      <formula>ABS(SUM(B7)-SUM(#REF!))&gt;=1</formula>
    </cfRule>
  </conditionalFormatting>
  <conditionalFormatting sqref="B36">
    <cfRule type="expression" dxfId="36" priority="37" stopIfTrue="1">
      <formula>ABS(SUM(B36)-SUM(#REF!))&gt;=1</formula>
    </cfRule>
  </conditionalFormatting>
  <conditionalFormatting sqref="G36">
    <cfRule type="expression" dxfId="35" priority="39" stopIfTrue="1">
      <formula>ABS(SUM(G36)-SUM(#REF!))&gt;=1</formula>
    </cfRule>
  </conditionalFormatting>
  <conditionalFormatting sqref="C36">
    <cfRule type="expression" dxfId="34" priority="38" stopIfTrue="1">
      <formula>ABS(SUM(C36)-SUM(#REF!))&gt;=1</formula>
    </cfRule>
  </conditionalFormatting>
  <conditionalFormatting sqref="G52">
    <cfRule type="expression" dxfId="33" priority="42" stopIfTrue="1">
      <formula>ABS(SUM(G52)-SUM(#REF!))&gt;=1</formula>
    </cfRule>
  </conditionalFormatting>
  <conditionalFormatting sqref="G42">
    <cfRule type="expression" dxfId="32" priority="41" stopIfTrue="1">
      <formula>ABS(SUM(G42)-SUM(#REF!))&gt;=1</formula>
    </cfRule>
  </conditionalFormatting>
  <conditionalFormatting sqref="G55">
    <cfRule type="expression" dxfId="31" priority="40" stopIfTrue="1">
      <formula>ABS(SUM(G55)-SUM(#REF!))&gt;=1</formula>
    </cfRule>
  </conditionalFormatting>
  <conditionalFormatting sqref="G70">
    <cfRule type="expression" dxfId="30" priority="36" stopIfTrue="1">
      <formula>ABS(SUM(G70)-SUM(#REF!))&gt;=1</formula>
    </cfRule>
  </conditionalFormatting>
  <conditionalFormatting sqref="B70">
    <cfRule type="expression" dxfId="29" priority="34" stopIfTrue="1">
      <formula>ABS(SUM(B70)-SUM(#REF!))&gt;=1</formula>
    </cfRule>
  </conditionalFormatting>
  <conditionalFormatting sqref="C70">
    <cfRule type="expression" dxfId="28" priority="35" stopIfTrue="1">
      <formula>ABS(SUM(C70)-SUM(#REF!))&gt;=1</formula>
    </cfRule>
  </conditionalFormatting>
  <conditionalFormatting sqref="G23">
    <cfRule type="expression" dxfId="27" priority="30" stopIfTrue="1">
      <formula>ABS(SUM(G23)-SUM(#REF!))&gt;=1</formula>
    </cfRule>
  </conditionalFormatting>
  <conditionalFormatting sqref="G63">
    <cfRule type="expression" dxfId="26" priority="33" stopIfTrue="1">
      <formula>ABS(SUM(G63)-SUM(#REF!))&gt;=1</formula>
    </cfRule>
  </conditionalFormatting>
  <conditionalFormatting sqref="G13">
    <cfRule type="expression" dxfId="25" priority="32" stopIfTrue="1">
      <formula>ABS(SUM(G13)-SUM(#REF!))&gt;=1</formula>
    </cfRule>
  </conditionalFormatting>
  <conditionalFormatting sqref="G17">
    <cfRule type="expression" dxfId="24" priority="31" stopIfTrue="1">
      <formula>ABS(SUM(G17)-SUM(#REF!))&gt;=1</formula>
    </cfRule>
  </conditionalFormatting>
  <conditionalFormatting sqref="B33:G34">
    <cfRule type="expression" dxfId="23" priority="25" stopIfTrue="1">
      <formula>ABS(SUM(B33)-SUM(#REF!))&gt;=1</formula>
    </cfRule>
  </conditionalFormatting>
  <conditionalFormatting sqref="B49:G49">
    <cfRule type="expression" dxfId="22" priority="24" stopIfTrue="1">
      <formula>ABS(SUM(B49)-SUM(#REF!))&gt;=1</formula>
    </cfRule>
  </conditionalFormatting>
  <conditionalFormatting sqref="B115:G118 G125 G131 B145:G146 B141:G142">
    <cfRule type="expression" dxfId="21" priority="21" stopIfTrue="1">
      <formula>ABS(SUM(B115)-SUM(#REF!))&gt;=1</formula>
    </cfRule>
  </conditionalFormatting>
  <conditionalFormatting sqref="B131:F131 B148:F148 B111:G111 B97:G98 B136:G136">
    <cfRule type="expression" dxfId="20" priority="20" stopIfTrue="1">
      <formula>ABS(SUM(B97)-SUM(#REF!))&gt;=1</formula>
    </cfRule>
  </conditionalFormatting>
  <conditionalFormatting sqref="B119:G119">
    <cfRule type="expression" dxfId="19" priority="18" stopIfTrue="1">
      <formula>ABS(SUM(B119)-SUM(#REF!))&gt;=1</formula>
    </cfRule>
  </conditionalFormatting>
  <conditionalFormatting sqref="B125:F125">
    <cfRule type="expression" dxfId="18" priority="19" stopIfTrue="1">
      <formula>ABS(SUM(B125)-SUM(#REF!))&gt;=1</formula>
    </cfRule>
  </conditionalFormatting>
  <conditionalFormatting sqref="B155:G155">
    <cfRule type="expression" dxfId="17" priority="17" stopIfTrue="1">
      <formula>ABS(SUM(B155)-SUM(#REF!))&gt;=1</formula>
    </cfRule>
  </conditionalFormatting>
  <conditionalFormatting sqref="G148">
    <cfRule type="expression" dxfId="16" priority="16" stopIfTrue="1">
      <formula>ABS(SUM(G148)-SUM(#REF!))&gt;=1</formula>
    </cfRule>
  </conditionalFormatting>
  <conditionalFormatting sqref="B83:G84">
    <cfRule type="expression" dxfId="15" priority="15" stopIfTrue="1">
      <formula>ABS(SUM(B83)-SUM(#REF!))&gt;=1</formula>
    </cfRule>
  </conditionalFormatting>
  <conditionalFormatting sqref="B134:G134">
    <cfRule type="expression" dxfId="14" priority="14" stopIfTrue="1">
      <formula>ABS(SUM(B134)-SUM(#REF!))&gt;=1</formula>
    </cfRule>
  </conditionalFormatting>
  <conditionalFormatting sqref="B83:G84">
    <cfRule type="expression" dxfId="13" priority="13" stopIfTrue="1">
      <formula>ABS(SUM(B83)-SUM(#REF!))&gt;=1</formula>
    </cfRule>
  </conditionalFormatting>
  <conditionalFormatting sqref="B80:G81">
    <cfRule type="expression" dxfId="12" priority="12" stopIfTrue="1">
      <formula>ABS(SUM(B80)-SUM(#REF!))&gt;=1</formula>
    </cfRule>
  </conditionalFormatting>
  <conditionalFormatting sqref="B87:G90">
    <cfRule type="expression" dxfId="11" priority="11" stopIfTrue="1">
      <formula>ABS(SUM(B87)-SUM(#REF!))&gt;=1</formula>
    </cfRule>
  </conditionalFormatting>
  <conditionalFormatting sqref="B99:G99">
    <cfRule type="expression" dxfId="10" priority="10" stopIfTrue="1">
      <formula>ABS(SUM(B99)-SUM(#REF!))&gt;=1</formula>
    </cfRule>
  </conditionalFormatting>
  <conditionalFormatting sqref="B82:G82">
    <cfRule type="expression" dxfId="9" priority="9" stopIfTrue="1">
      <formula>ABS(SUM(B82)-SUM(#REF!))&gt;=1</formula>
    </cfRule>
  </conditionalFormatting>
  <conditionalFormatting sqref="B86:G86">
    <cfRule type="expression" dxfId="8" priority="8" stopIfTrue="1">
      <formula>ABS(SUM(B86)-SUM(#REF!))&gt;=1</formula>
    </cfRule>
  </conditionalFormatting>
  <conditionalFormatting sqref="B93:G93">
    <cfRule type="expression" dxfId="7" priority="7" stopIfTrue="1">
      <formula>ABS(SUM(B93)-SUM(#REF!))&gt;=1</formula>
    </cfRule>
  </conditionalFormatting>
  <conditionalFormatting sqref="B105:G105">
    <cfRule type="expression" dxfId="6" priority="6" stopIfTrue="1">
      <formula>ABS(SUM(B105)-SUM(#REF!))&gt;=1</formula>
    </cfRule>
  </conditionalFormatting>
  <conditionalFormatting sqref="B110:G110">
    <cfRule type="expression" dxfId="5" priority="5" stopIfTrue="1">
      <formula>ABS(SUM(B110)-SUM(#REF!))&gt;=1</formula>
    </cfRule>
  </conditionalFormatting>
  <conditionalFormatting sqref="B114:G114">
    <cfRule type="expression" dxfId="4" priority="4" stopIfTrue="1">
      <formula>ABS(SUM(B114)-SUM(#REF!))&gt;=1</formula>
    </cfRule>
  </conditionalFormatting>
  <conditionalFormatting sqref="B91:G91">
    <cfRule type="expression" dxfId="3" priority="3" stopIfTrue="1">
      <formula>ABS(SUM(B91)-SUM(#REF!))&gt;=1</formula>
    </cfRule>
  </conditionalFormatting>
  <conditionalFormatting sqref="B112:G112">
    <cfRule type="expression" dxfId="2" priority="2" stopIfTrue="1">
      <formula>ABS(SUM(B112)-SUM(#REF!))&gt;=1</formula>
    </cfRule>
  </conditionalFormatting>
  <conditionalFormatting sqref="B133:G133">
    <cfRule type="expression" dxfId="1" priority="1" stopIfTrue="1">
      <formula>ABS(SUM(B133)-SUM(#REF!))&gt;=1</formula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stopIfTrue="1" id="{D8B12F49-0822-A243-A407-1A91CDE90424}">
            <xm:f>ABS(SUM('1 SP'!A2)-SUM('1 SP'!#REF!))&gt;=1</xm:f>
            <x14:dxf>
              <fill>
                <patternFill>
                  <bgColor indexed="10"/>
                </patternFill>
              </fill>
            </x14:dxf>
          </x14:cfRule>
          <xm:sqref>A1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CE</vt:lpstr>
      <vt:lpstr>1 SP</vt:lpstr>
      <vt:lpstr>2 Riclassif. C.E.</vt:lpstr>
      <vt:lpstr>2 Riclassific. S.P.</vt:lpstr>
    </vt:vector>
  </TitlesOfParts>
  <Company>Accenture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Imperiale, Gianluca</dc:creator>
  <cp:lastModifiedBy>Microsoft Office User</cp:lastModifiedBy>
  <cp:lastPrinted>2016-04-04T16:35:41Z</cp:lastPrinted>
  <dcterms:created xsi:type="dcterms:W3CDTF">2015-03-06T11:34:44Z</dcterms:created>
  <dcterms:modified xsi:type="dcterms:W3CDTF">2020-11-06T16:11:45Z</dcterms:modified>
</cp:coreProperties>
</file>